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240" windowHeight="7170"/>
  </bookViews>
  <sheets>
    <sheet name="SP Evaluation Form" sheetId="1" r:id="rId1"/>
    <sheet name="Advancement Progress" sheetId="3" r:id="rId2"/>
    <sheet name="Attendance" sheetId="2" r:id="rId3"/>
  </sheets>
  <definedNames>
    <definedName name="_xlnm.Print_Area" localSheetId="2">Attendance!$A$1:$Q$47</definedName>
    <definedName name="_xlnm.Print_Area" localSheetId="0">'SP Evaluation Form'!$A$1:$N$231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2" l="1"/>
  <c r="O21" i="2"/>
  <c r="K21" i="2"/>
  <c r="J21" i="2"/>
  <c r="I21" i="2"/>
  <c r="H21" i="2"/>
  <c r="G21" i="2"/>
  <c r="F21" i="2"/>
  <c r="E21" i="2"/>
  <c r="D21" i="2"/>
  <c r="C21" i="2"/>
  <c r="B21" i="2"/>
  <c r="P11" i="2"/>
  <c r="O11" i="2"/>
  <c r="K11" i="2"/>
  <c r="J11" i="2"/>
  <c r="F11" i="2"/>
  <c r="E11" i="2"/>
  <c r="I33" i="2" l="1"/>
  <c r="M38" i="1" l="1"/>
  <c r="M170" i="1" l="1"/>
  <c r="M139" i="1" l="1"/>
  <c r="M137" i="1"/>
  <c r="M131" i="1"/>
  <c r="M193" i="1" l="1"/>
  <c r="M191" i="1"/>
  <c r="M187" i="1"/>
  <c r="M183" i="1" l="1"/>
  <c r="M182" i="1"/>
  <c r="M34" i="1"/>
  <c r="M24" i="1"/>
  <c r="M180" i="1"/>
  <c r="M48" i="1" l="1"/>
  <c r="M46" i="1"/>
  <c r="M47" i="1"/>
  <c r="M185" i="1"/>
  <c r="M188" i="1"/>
  <c r="M132" i="1"/>
  <c r="M128" i="1"/>
  <c r="M35" i="1"/>
  <c r="M31" i="1"/>
  <c r="M30" i="1"/>
  <c r="M29" i="1"/>
  <c r="M28" i="1"/>
  <c r="M25" i="1"/>
  <c r="M23" i="1"/>
  <c r="Q9" i="2" l="1"/>
  <c r="M56" i="1" l="1"/>
  <c r="C43" i="2" l="1"/>
  <c r="I43" i="2" s="1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Q39" i="2"/>
  <c r="Q38" i="2"/>
  <c r="Q37" i="2"/>
  <c r="Q41" i="2" l="1"/>
  <c r="C33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Q29" i="2"/>
  <c r="Q28" i="2"/>
  <c r="Q27" i="2"/>
  <c r="C23" i="2"/>
  <c r="N21" i="2"/>
  <c r="M21" i="2"/>
  <c r="L21" i="2"/>
  <c r="Q19" i="2"/>
  <c r="Q18" i="2"/>
  <c r="C13" i="2"/>
  <c r="N11" i="2"/>
  <c r="M11" i="2"/>
  <c r="L11" i="2"/>
  <c r="I11" i="2"/>
  <c r="H11" i="2"/>
  <c r="G11" i="2"/>
  <c r="D11" i="2"/>
  <c r="C11" i="2"/>
  <c r="B11" i="2"/>
  <c r="Q8" i="2"/>
  <c r="I13" i="2" l="1"/>
  <c r="I45" i="2" s="1"/>
  <c r="Q31" i="2"/>
  <c r="Q11" i="2"/>
  <c r="Q21" i="2"/>
  <c r="M124" i="1"/>
  <c r="M189" i="1"/>
  <c r="M181" i="1"/>
  <c r="M134" i="1"/>
  <c r="M123" i="1"/>
  <c r="M122" i="1"/>
  <c r="M121" i="1"/>
  <c r="M58" i="1"/>
  <c r="M57" i="1"/>
  <c r="M54" i="1"/>
  <c r="M53" i="1"/>
  <c r="M52" i="1"/>
  <c r="M51" i="1"/>
  <c r="M50" i="1"/>
  <c r="M195" i="1" l="1"/>
  <c r="M141" i="1"/>
  <c r="I47" i="2"/>
  <c r="M60" i="1"/>
  <c r="M199" i="1" l="1"/>
  <c r="M200" i="1" s="1"/>
</calcChain>
</file>

<file path=xl/sharedStrings.xml><?xml version="1.0" encoding="utf-8"?>
<sst xmlns="http://schemas.openxmlformats.org/spreadsheetml/2006/main" count="275" uniqueCount="195">
  <si>
    <t>STAR PACK ASSESSMENT FORM</t>
  </si>
  <si>
    <t>Award Recommended:</t>
  </si>
  <si>
    <t>Gold</t>
  </si>
  <si>
    <t>Silver</t>
  </si>
  <si>
    <t>Bronze</t>
  </si>
  <si>
    <t xml:space="preserve">Warranted Pack Scouter: </t>
  </si>
  <si>
    <t>Please fill this in exactly as it is to be recorded on the final certificate</t>
  </si>
  <si>
    <t>Pack:</t>
  </si>
  <si>
    <t>District:</t>
  </si>
  <si>
    <t xml:space="preserve">AVERAGE NUMBER OF REGISTERED CUBS IN THE PACK DURING THE 12 MONTH EVALUATION PERIOD </t>
  </si>
  <si>
    <t>REQUIREMENTS</t>
  </si>
  <si>
    <t>NOTE:  Each Scouter above must have been with the Pack for a minimum of 6 months</t>
  </si>
  <si>
    <t>TOTAL</t>
  </si>
  <si>
    <t>YES/NO</t>
  </si>
  <si>
    <t>SPECIALIST TRAINING COMPLETED</t>
  </si>
  <si>
    <t>ADDITIONAL HELPERS</t>
  </si>
  <si>
    <t>*Award or other form of communication recommended by the RTC Cub Programme</t>
  </si>
  <si>
    <t>Region:</t>
  </si>
  <si>
    <t>POINTS</t>
  </si>
  <si>
    <t>PROGRAMME PLANNING AND QUALITY</t>
  </si>
  <si>
    <t>Content</t>
  </si>
  <si>
    <t>Variety (basic ingredients)</t>
  </si>
  <si>
    <t>Discipline</t>
  </si>
  <si>
    <t>Slickness and timing</t>
  </si>
  <si>
    <t>Full use of helpers</t>
  </si>
  <si>
    <t>COMMENTS</t>
  </si>
  <si>
    <t>Percentage of Cubs who have achieved this.</t>
  </si>
  <si>
    <t>TOTAL NUMBER OF CUBS TO BE CONSIDERED:</t>
  </si>
  <si>
    <t>Total Number of Cubs during the period under review</t>
  </si>
  <si>
    <t>% of Cubs met the advancement badge requirements</t>
  </si>
  <si>
    <t>%</t>
  </si>
  <si>
    <t>Score</t>
  </si>
  <si>
    <t>90% or more</t>
  </si>
  <si>
    <t>80% or more</t>
  </si>
  <si>
    <t>70% or more</t>
  </si>
  <si>
    <t>60% or more</t>
  </si>
  <si>
    <t>50% or more</t>
  </si>
  <si>
    <t>INTEREST BADGE</t>
  </si>
  <si>
    <t xml:space="preserve">% of Cubs </t>
  </si>
  <si>
    <t>30% or more</t>
  </si>
  <si>
    <t>10% or more</t>
  </si>
  <si>
    <t>ATTENDANCE</t>
  </si>
  <si>
    <t>(Calculate the average percentage over the last twelve months)</t>
  </si>
  <si>
    <t>75% or more</t>
  </si>
  <si>
    <t>MAINTENANCE OF EQUIPEMENT AND DEN</t>
  </si>
  <si>
    <t>OUTDOOR ACTIVITIES AWAY FROM REGULAR MEETING PLACE</t>
  </si>
  <si>
    <t xml:space="preserve">Point Scale: </t>
  </si>
  <si>
    <t>Pack Camp - 5 Points;  District Camp - 3 Points;  Regional Camps - 2 Points</t>
  </si>
  <si>
    <t>Pack Outings - 5 Points; District/Regional Outings - 3 Points</t>
  </si>
  <si>
    <t>Date</t>
  </si>
  <si>
    <t xml:space="preserve">Permit </t>
  </si>
  <si>
    <t>Event</t>
  </si>
  <si>
    <t>Venue</t>
  </si>
  <si>
    <t>P/D/R</t>
  </si>
  <si>
    <t>Activity</t>
  </si>
  <si>
    <t>COMMUNICATION</t>
  </si>
  <si>
    <t xml:space="preserve">      Home visits</t>
  </si>
  <si>
    <t xml:space="preserve">      Meeting Place</t>
  </si>
  <si>
    <t xml:space="preserve">      Telephone</t>
  </si>
  <si>
    <t xml:space="preserve">      Letter or Email</t>
  </si>
  <si>
    <t>FINAL %</t>
  </si>
  <si>
    <r>
      <rPr>
        <b/>
        <sz val="11"/>
        <color theme="1"/>
        <rFont val="Calibri"/>
        <family val="2"/>
        <scheme val="minor"/>
      </rPr>
      <t>DISTRICT SCOUTER</t>
    </r>
    <r>
      <rPr>
        <sz val="11"/>
        <color theme="1"/>
        <rFont val="Calibri"/>
        <family val="2"/>
        <scheme val="minor"/>
      </rPr>
      <t xml:space="preserve"> who is responsible for giving support and guidance to this Pack.</t>
    </r>
  </si>
  <si>
    <t>Rank</t>
  </si>
  <si>
    <t>Tel No (     )</t>
  </si>
  <si>
    <t>Signature:</t>
  </si>
  <si>
    <t>EVALUATOR</t>
  </si>
  <si>
    <t>Tel No (       )</t>
  </si>
  <si>
    <t>FOR THE EVALUATOR ONLY</t>
  </si>
  <si>
    <t>Awards are made up as follows:</t>
  </si>
  <si>
    <t>GOLD STAR CERTIFICATE</t>
  </si>
  <si>
    <t>Yes</t>
  </si>
  <si>
    <t>No</t>
  </si>
  <si>
    <t>2. Do you currently have two Warranted Pack Scouters?</t>
  </si>
  <si>
    <t>1. Have you had an average of 15 or more Cubs over a 12 month period ?</t>
  </si>
  <si>
    <t>3. Has the Pack camped OR gone on a Pack Outing each term during the term under review?</t>
  </si>
  <si>
    <t>SILVER STAR CERTIFICATE</t>
  </si>
  <si>
    <t>BRONZE STAR CERTIFICATE</t>
  </si>
  <si>
    <t>70-79%</t>
  </si>
  <si>
    <t>60-69%</t>
  </si>
  <si>
    <t>NAME OF SCOUTERS</t>
  </si>
  <si>
    <t xml:space="preserve">Each Cub should complete 2 challenges per year. </t>
  </si>
  <si>
    <t>Number of Cubs who have advanced</t>
  </si>
  <si>
    <t xml:space="preserve">Each Cub must gain at least 2 Interest Badges per year. </t>
  </si>
  <si>
    <t>69% and below</t>
  </si>
  <si>
    <t>Percentage of Cubs on the register who were actually present at Pack Meetings</t>
  </si>
  <si>
    <t>4. Do you include the 7 ingredients of a Pack Programme in your weekly meetings?</t>
  </si>
  <si>
    <t>5. Have your numbers increased during this year compared to last year?</t>
  </si>
  <si>
    <t>GRAND TOTAL OF (80%) with a minimum of 50% in EVERY section and</t>
  </si>
  <si>
    <t>Group</t>
  </si>
  <si>
    <t>1st Term</t>
  </si>
  <si>
    <t>OCTOBER</t>
  </si>
  <si>
    <t>NOVEMBER</t>
  </si>
  <si>
    <t>DECEMBER</t>
  </si>
  <si>
    <t>Percent</t>
  </si>
  <si>
    <t>Total Cubs</t>
  </si>
  <si>
    <t>2nd Term</t>
  </si>
  <si>
    <t>FEBRUARY</t>
  </si>
  <si>
    <t>MARCH</t>
  </si>
  <si>
    <t>APRIL</t>
  </si>
  <si>
    <t>MAY</t>
  </si>
  <si>
    <t>JUNE</t>
  </si>
  <si>
    <t>4th Term</t>
  </si>
  <si>
    <t>JULY</t>
  </si>
  <si>
    <t>AUGUST</t>
  </si>
  <si>
    <t>SEPTEMBER</t>
  </si>
  <si>
    <t>SILVER WOLF</t>
  </si>
  <si>
    <t>GOLD WOLF</t>
  </si>
  <si>
    <t>LEAPING WOLF</t>
  </si>
  <si>
    <t>NAME</t>
  </si>
  <si>
    <t>NO</t>
  </si>
  <si>
    <t>DATE OF BIRTH</t>
  </si>
  <si>
    <t>DATE</t>
  </si>
  <si>
    <t>Average number of Invested Cubs over the evaluation period</t>
  </si>
  <si>
    <t xml:space="preserve">RECORD OF ADVANCEMENT BADGE PROGRESS </t>
  </si>
  <si>
    <t>Participation</t>
  </si>
  <si>
    <t>a) Permit Phase</t>
  </si>
  <si>
    <t>b) Cub Warrant</t>
  </si>
  <si>
    <t>c) Cub Wood Badge</t>
  </si>
  <si>
    <t>a) Cub Camping License</t>
  </si>
  <si>
    <t>b) Water Awareness</t>
  </si>
  <si>
    <t>c) Water Charge</t>
  </si>
  <si>
    <t>d) First Aid</t>
  </si>
  <si>
    <t>e) Pack Helpers</t>
  </si>
  <si>
    <t>f) Cub Instructor</t>
  </si>
  <si>
    <t>Page 2</t>
  </si>
  <si>
    <t>Page 3</t>
  </si>
  <si>
    <r>
      <t xml:space="preserve">Pack Good Turn Project:  </t>
    </r>
    <r>
      <rPr>
        <sz val="11"/>
        <color theme="1"/>
        <rFont val="Calibri"/>
        <family val="2"/>
        <scheme val="minor"/>
      </rPr>
      <t>(5 points)</t>
    </r>
  </si>
  <si>
    <r>
      <t xml:space="preserve">Group Activity (Cubs/Scouts/Parents):   </t>
    </r>
    <r>
      <rPr>
        <sz val="11"/>
        <color theme="1"/>
        <rFont val="Calibri"/>
        <family val="2"/>
        <scheme val="minor"/>
      </rPr>
      <t xml:space="preserve"> (At least two a year - 1 point per activity)</t>
    </r>
  </si>
  <si>
    <t>Page 4</t>
  </si>
  <si>
    <t>Date of Evaluation:</t>
  </si>
  <si>
    <t>Evaluators Comments</t>
  </si>
  <si>
    <t>ADVANCEMENT BADGES</t>
  </si>
  <si>
    <t>f)  Regularly attend Scout Group Leaders Council (at least one per quarter).</t>
  </si>
  <si>
    <t>g)  Regularly attend District Scouters Council/Seonee Meetings (at least one per quarter).</t>
  </si>
  <si>
    <t>c)  Keep an up to date, detailed wall Progress Chart.</t>
  </si>
  <si>
    <t>a)  Up to date list of all Pack equipment.</t>
  </si>
  <si>
    <t>b)  Pack meeting place left clean and tidy by the Cubs.</t>
  </si>
  <si>
    <t>c)  Pack Programme equipment well maintained.</t>
  </si>
  <si>
    <t>d)  Up to date First Aid Kit (basic needs).</t>
  </si>
  <si>
    <t>a)  Detailed Long Term "Year at a Glance" chart.</t>
  </si>
  <si>
    <t>b)  Detailed short term 'quarterly' or school term plan.</t>
  </si>
  <si>
    <t>c)  Detail planning of weekly meetings.</t>
  </si>
  <si>
    <t>d)  Programme Quality in respect of:</t>
  </si>
  <si>
    <t>e)  Pack Ceremonies carried out correctly.</t>
  </si>
  <si>
    <t>f)  All invested Cub Members wearing the uniform according to OR.</t>
  </si>
  <si>
    <t>g)  All invested Adult Members wearing the uniform according to OR.</t>
  </si>
  <si>
    <t>PARTICIPATION CERTIFICATE</t>
  </si>
  <si>
    <t>Present on day</t>
  </si>
  <si>
    <t>Total No. invested Cubs</t>
  </si>
  <si>
    <t>PACK RECORDS/TRAINING AIDS</t>
  </si>
  <si>
    <t>answer 'yes' to ALL of the following questions:</t>
  </si>
  <si>
    <t>3rd Term</t>
  </si>
  <si>
    <t>LEADERS IN THE PACK - HIGHEST LEVEL OF TRAINING COMPLETED</t>
  </si>
  <si>
    <t>the period under review</t>
  </si>
  <si>
    <t>a)  Up to date Attendance Register (hard or electronic copy).</t>
  </si>
  <si>
    <t>Percentage of invested Cubs over the evaluation period</t>
  </si>
  <si>
    <t>NUMBERS</t>
  </si>
  <si>
    <t>GRAND TOTAL   ……../120</t>
  </si>
  <si>
    <t>1 JANUARY - 31 DECEMBER 2017</t>
  </si>
  <si>
    <t>CHALLENGE BADGE</t>
  </si>
  <si>
    <t>1 JANUARY TO 31 DECEMBER 2017</t>
  </si>
  <si>
    <t>DATE INVESTED / MEMBERSHIP BADGE</t>
  </si>
  <si>
    <t>ATTENDANCE / NUMBER OF INVESTED CUBS - 2017</t>
  </si>
  <si>
    <t>1st term '17 ave</t>
  </si>
  <si>
    <t>2nd term '17 ave</t>
  </si>
  <si>
    <t>3rd term '17 ave</t>
  </si>
  <si>
    <t>4th term '17 ave</t>
  </si>
  <si>
    <t>JANUARY '17</t>
  </si>
  <si>
    <t>less than 60%</t>
  </si>
  <si>
    <t xml:space="preserve">c)  Regular Cub Pack Newsletter (Minimum of 4 per annum) - to be </t>
  </si>
  <si>
    <t>a)  Contact with all parents of all new Cubs, preferably before investiture</t>
  </si>
  <si>
    <t>Name (Mr/Mrs)</t>
  </si>
  <si>
    <t>Maximum 27 points</t>
  </si>
  <si>
    <t>b)  Participation in National Challenge.</t>
  </si>
  <si>
    <t xml:space="preserve">      available at the assessment.</t>
  </si>
  <si>
    <t>d)  Sixer Council Meetings held (at least one per quarter).</t>
  </si>
  <si>
    <t>e)  Regularly attend Pack Scouters Council (at least one per quarter).</t>
  </si>
  <si>
    <t xml:space="preserve">     quarter).</t>
  </si>
  <si>
    <t xml:space="preserve">      least one per quarter).</t>
  </si>
  <si>
    <t>b)  Up to date, detailed record of each Cub, including name, address,</t>
  </si>
  <si>
    <t xml:space="preserve">d)  Practical/functional use of  Visual Aids/Training Aids during the                        </t>
  </si>
  <si>
    <t xml:space="preserve">      Pack Meeting.</t>
  </si>
  <si>
    <t>e) Details of how all monies received by the Pack Scouter have been</t>
  </si>
  <si>
    <t>f)  Pack Log/Scrapbook with regular entries, preferably by the Cubs</t>
  </si>
  <si>
    <t xml:space="preserve">     themselves whenever possible (hard or electronic copy).</t>
  </si>
  <si>
    <t xml:space="preserve">      home tel no., date of birth and progress.  This may be on official</t>
  </si>
  <si>
    <t xml:space="preserve">      or in a file/book or in an electronic format.</t>
  </si>
  <si>
    <t xml:space="preserve">     receipted/spent; i.e. Pack Cash Book/Receipt Book.  Alternatively</t>
  </si>
  <si>
    <t xml:space="preserve">     monies must be handled through the Group Treasurer.</t>
  </si>
  <si>
    <t>Only capture five activities in the space provided</t>
  </si>
  <si>
    <t>FIVE activities, ONE of which must be a camp</t>
  </si>
  <si>
    <t>Percentage calculated over 12months</t>
  </si>
  <si>
    <t>From attendance sheet</t>
  </si>
  <si>
    <t>2nd Somerset West</t>
  </si>
  <si>
    <t>Number of Cubs who gained 2 interest badges during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</si>
</sst>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yy/mm/dd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Symbol"/>
      <family val="1"/>
      <charset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/>
    <xf numFmtId="0" fontId="0" fillId="0" borderId="9" xfId="0" applyBorder="1"/>
    <xf numFmtId="0" fontId="0" fillId="0" borderId="0" xfId="0" applyBorder="1" applyAlignment="1"/>
    <xf numFmtId="0" fontId="4" fillId="0" borderId="0" xfId="0" applyFont="1" applyBorder="1" applyAlignment="1"/>
    <xf numFmtId="0" fontId="11" fillId="0" borderId="5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0" fillId="0" borderId="0" xfId="0" quotePrefix="1" applyBorder="1"/>
    <xf numFmtId="9" fontId="0" fillId="0" borderId="0" xfId="0" applyNumberFormat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" xfId="0" applyBorder="1"/>
    <xf numFmtId="9" fontId="0" fillId="0" borderId="5" xfId="0" applyNumberFormat="1" applyBorder="1"/>
    <xf numFmtId="0" fontId="13" fillId="0" borderId="0" xfId="0" applyFont="1"/>
    <xf numFmtId="0" fontId="0" fillId="0" borderId="0" xfId="0" applyFill="1"/>
    <xf numFmtId="0" fontId="15" fillId="0" borderId="0" xfId="0" applyFont="1" applyProtection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Protection="1"/>
    <xf numFmtId="0" fontId="0" fillId="0" borderId="0" xfId="0" applyProtection="1"/>
    <xf numFmtId="0" fontId="0" fillId="0" borderId="9" xfId="0" applyFill="1" applyBorder="1" applyProtection="1"/>
    <xf numFmtId="0" fontId="0" fillId="0" borderId="9" xfId="0" applyBorder="1" applyProtection="1"/>
    <xf numFmtId="0" fontId="14" fillId="0" borderId="0" xfId="0" applyFont="1" applyProtection="1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 textRotation="90"/>
    </xf>
    <xf numFmtId="17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 wrapText="1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27" xfId="0" applyFont="1" applyBorder="1" applyAlignment="1"/>
    <xf numFmtId="0" fontId="0" fillId="0" borderId="27" xfId="0" applyFont="1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164" fontId="17" fillId="0" borderId="9" xfId="0" applyNumberFormat="1" applyFon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17" fillId="0" borderId="1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9" fontId="0" fillId="0" borderId="9" xfId="0" applyNumberFormat="1" applyBorder="1" applyAlignment="1" applyProtection="1">
      <alignment horizontal="right"/>
    </xf>
    <xf numFmtId="9" fontId="0" fillId="0" borderId="10" xfId="0" applyNumberFormat="1" applyBorder="1" applyAlignment="1" applyProtection="1">
      <alignment horizontal="right"/>
    </xf>
    <xf numFmtId="9" fontId="0" fillId="0" borderId="9" xfId="0" applyNumberFormat="1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right"/>
    </xf>
    <xf numFmtId="0" fontId="8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0" fillId="0" borderId="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5" xfId="0" applyBorder="1" applyProtection="1"/>
    <xf numFmtId="0" fontId="0" fillId="0" borderId="0" xfId="0" applyAlignment="1" applyProtection="1">
      <alignment vertical="center"/>
    </xf>
    <xf numFmtId="0" fontId="0" fillId="0" borderId="0" xfId="0" applyBorder="1" applyProtection="1"/>
    <xf numFmtId="0" fontId="0" fillId="0" borderId="5" xfId="0" applyFill="1" applyBorder="1"/>
    <xf numFmtId="0" fontId="0" fillId="0" borderId="17" xfId="0" applyFill="1" applyBorder="1" applyAlignment="1" applyProtection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9" fontId="0" fillId="0" borderId="9" xfId="0" applyNumberFormat="1" applyFill="1" applyBorder="1" applyAlignment="1" applyProtection="1">
      <alignment vertical="center"/>
    </xf>
    <xf numFmtId="0" fontId="0" fillId="0" borderId="5" xfId="0" applyFill="1" applyBorder="1" applyProtection="1"/>
    <xf numFmtId="0" fontId="0" fillId="0" borderId="0" xfId="0" applyFill="1" applyBorder="1" applyProtection="1"/>
    <xf numFmtId="0" fontId="0" fillId="0" borderId="17" xfId="0" quotePrefix="1" applyFill="1" applyBorder="1" applyAlignment="1" applyProtection="1">
      <alignment vertical="center"/>
    </xf>
    <xf numFmtId="0" fontId="0" fillId="0" borderId="0" xfId="0" applyFill="1" applyBorder="1"/>
    <xf numFmtId="9" fontId="0" fillId="0" borderId="9" xfId="0" applyNumberFormat="1" applyFill="1" applyBorder="1" applyAlignment="1" applyProtection="1">
      <alignment vertical="center"/>
      <protection locked="0"/>
    </xf>
    <xf numFmtId="0" fontId="0" fillId="0" borderId="17" xfId="0" quotePrefix="1" applyFill="1" applyBorder="1"/>
    <xf numFmtId="0" fontId="0" fillId="0" borderId="0" xfId="0" applyFill="1" applyBorder="1" applyAlignment="1">
      <alignment horizontal="center" vertical="center"/>
    </xf>
    <xf numFmtId="1" fontId="0" fillId="0" borderId="9" xfId="0" applyNumberFormat="1" applyFill="1" applyBorder="1" applyAlignment="1">
      <alignment vertical="center"/>
    </xf>
    <xf numFmtId="0" fontId="0" fillId="0" borderId="7" xfId="0" applyFill="1" applyBorder="1"/>
    <xf numFmtId="0" fontId="0" fillId="0" borderId="17" xfId="0" quotePrefix="1" applyFill="1" applyBorder="1" applyAlignment="1">
      <alignment horizontal="right" vertical="center"/>
    </xf>
    <xf numFmtId="0" fontId="0" fillId="0" borderId="17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4" xfId="0" applyFill="1" applyBorder="1"/>
    <xf numFmtId="9" fontId="0" fillId="0" borderId="8" xfId="0" applyNumberFormat="1" applyFill="1" applyBorder="1" applyProtection="1"/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0" fillId="0" borderId="23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17" fontId="10" fillId="0" borderId="32" xfId="0" applyNumberFormat="1" applyFont="1" applyFill="1" applyBorder="1" applyAlignment="1">
      <alignment horizontal="center" vertical="center" wrapText="1"/>
    </xf>
    <xf numFmtId="17" fontId="10" fillId="0" borderId="44" xfId="0" applyNumberFormat="1" applyFont="1" applyFill="1" applyBorder="1" applyAlignment="1">
      <alignment horizontal="center" vertical="center" wrapText="1"/>
    </xf>
    <xf numFmtId="17" fontId="10" fillId="0" borderId="4" xfId="0" applyNumberFormat="1" applyFont="1" applyFill="1" applyBorder="1" applyAlignment="1">
      <alignment horizontal="center" vertical="center" wrapText="1"/>
    </xf>
    <xf numFmtId="17" fontId="10" fillId="0" borderId="45" xfId="0" applyNumberFormat="1" applyFont="1" applyFill="1" applyBorder="1" applyAlignment="1">
      <alignment horizontal="center" vertical="center" wrapText="1"/>
    </xf>
    <xf numFmtId="0" fontId="20" fillId="0" borderId="47" xfId="0" quotePrefix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 wrapText="1"/>
    </xf>
    <xf numFmtId="17" fontId="20" fillId="0" borderId="37" xfId="0" applyNumberFormat="1" applyFont="1" applyFill="1" applyBorder="1" applyAlignment="1">
      <alignment horizontal="center" vertical="center"/>
    </xf>
    <xf numFmtId="17" fontId="20" fillId="0" borderId="35" xfId="0" applyNumberFormat="1" applyFont="1" applyFill="1" applyBorder="1" applyAlignment="1">
      <alignment horizontal="center" vertical="center"/>
    </xf>
    <xf numFmtId="17" fontId="20" fillId="0" borderId="35" xfId="0" applyNumberFormat="1" applyFont="1" applyFill="1" applyBorder="1" applyAlignment="1">
      <alignment horizontal="center" vertical="center" wrapText="1"/>
    </xf>
    <xf numFmtId="17" fontId="20" fillId="0" borderId="37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" fontId="20" fillId="0" borderId="36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" fontId="20" fillId="0" borderId="48" xfId="0" applyNumberFormat="1" applyFont="1" applyFill="1" applyBorder="1" applyAlignment="1">
      <alignment horizontal="center" vertical="center"/>
    </xf>
    <xf numFmtId="165" fontId="20" fillId="0" borderId="34" xfId="0" quotePrefix="1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165" fontId="0" fillId="0" borderId="34" xfId="0" applyNumberFormat="1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165" fontId="0" fillId="0" borderId="49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165" fontId="20" fillId="0" borderId="14" xfId="0" quotePrefix="1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0" fillId="0" borderId="52" xfId="0" applyNumberFormat="1" applyFont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165" fontId="20" fillId="0" borderId="34" xfId="0" applyNumberFormat="1" applyFont="1" applyFill="1" applyBorder="1" applyAlignment="1">
      <alignment horizontal="center" vertical="center"/>
    </xf>
    <xf numFmtId="165" fontId="20" fillId="0" borderId="28" xfId="0" applyNumberFormat="1" applyFont="1" applyFill="1" applyBorder="1" applyAlignment="1">
      <alignment horizontal="center" vertical="center"/>
    </xf>
    <xf numFmtId="165" fontId="20" fillId="0" borderId="28" xfId="0" applyNumberFormat="1" applyFont="1" applyFill="1" applyBorder="1" applyAlignment="1">
      <alignment horizontal="center" vertical="center" wrapText="1"/>
    </xf>
    <xf numFmtId="165" fontId="20" fillId="0" borderId="34" xfId="0" applyNumberFormat="1" applyFont="1" applyFill="1" applyBorder="1" applyAlignment="1">
      <alignment horizontal="center" vertical="center" wrapText="1"/>
    </xf>
    <xf numFmtId="165" fontId="20" fillId="0" borderId="49" xfId="0" applyNumberFormat="1" applyFont="1" applyFill="1" applyBorder="1" applyAlignment="1">
      <alignment horizontal="center" vertical="center"/>
    </xf>
    <xf numFmtId="165" fontId="20" fillId="0" borderId="25" xfId="0" applyNumberFormat="1" applyFont="1" applyFill="1" applyBorder="1" applyAlignment="1">
      <alignment horizontal="center" vertical="center"/>
    </xf>
    <xf numFmtId="165" fontId="20" fillId="0" borderId="14" xfId="0" applyNumberFormat="1" applyFont="1" applyFill="1" applyBorder="1" applyAlignment="1">
      <alignment horizontal="center" vertical="center"/>
    </xf>
    <xf numFmtId="165" fontId="20" fillId="0" borderId="17" xfId="0" applyNumberFormat="1" applyFont="1" applyFill="1" applyBorder="1" applyAlignment="1">
      <alignment horizontal="center" vertical="center"/>
    </xf>
    <xf numFmtId="165" fontId="20" fillId="0" borderId="17" xfId="0" applyNumberFormat="1" applyFont="1" applyFill="1" applyBorder="1" applyAlignment="1">
      <alignment horizontal="center" vertical="center" wrapText="1"/>
    </xf>
    <xf numFmtId="165" fontId="20" fillId="0" borderId="14" xfId="0" applyNumberFormat="1" applyFont="1" applyFill="1" applyBorder="1" applyAlignment="1">
      <alignment horizontal="center" vertical="center" wrapText="1"/>
    </xf>
    <xf numFmtId="165" fontId="20" fillId="0" borderId="52" xfId="0" applyNumberFormat="1" applyFont="1" applyFill="1" applyBorder="1" applyAlignment="1">
      <alignment horizontal="center" vertical="center"/>
    </xf>
    <xf numFmtId="165" fontId="20" fillId="0" borderId="3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/>
    <xf numFmtId="0" fontId="23" fillId="0" borderId="0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" fillId="0" borderId="7" xfId="0" applyFont="1" applyBorder="1" applyAlignment="1"/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0" xfId="0" applyBorder="1"/>
    <xf numFmtId="0" fontId="0" fillId="0" borderId="26" xfId="0" applyBorder="1"/>
    <xf numFmtId="0" fontId="0" fillId="0" borderId="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1" xfId="0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5" xfId="0" applyBorder="1" applyAlignment="1"/>
    <xf numFmtId="0" fontId="0" fillId="0" borderId="9" xfId="0" applyBorder="1" applyAlignment="1"/>
    <xf numFmtId="0" fontId="27" fillId="0" borderId="9" xfId="0" applyFont="1" applyFill="1" applyBorder="1" applyProtection="1"/>
    <xf numFmtId="0" fontId="27" fillId="0" borderId="9" xfId="0" applyFont="1" applyFill="1" applyBorder="1" applyAlignment="1" applyProtection="1">
      <alignment horizontal="right"/>
    </xf>
    <xf numFmtId="0" fontId="0" fillId="2" borderId="9" xfId="0" applyFill="1" applyBorder="1"/>
    <xf numFmtId="0" fontId="0" fillId="2" borderId="10" xfId="0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7" xfId="0" quotePrefix="1" applyFill="1" applyBorder="1" applyAlignment="1">
      <alignment horizontal="left"/>
    </xf>
    <xf numFmtId="0" fontId="10" fillId="3" borderId="9" xfId="0" applyFont="1" applyFill="1" applyBorder="1" applyAlignment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3" xfId="0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23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" fontId="21" fillId="0" borderId="19" xfId="0" applyNumberFormat="1" applyFont="1" applyFill="1" applyBorder="1" applyAlignment="1">
      <alignment horizontal="center" vertical="center"/>
    </xf>
    <xf numFmtId="17" fontId="21" fillId="0" borderId="20" xfId="0" applyNumberFormat="1" applyFont="1" applyFill="1" applyBorder="1" applyAlignment="1">
      <alignment horizontal="center" vertical="center"/>
    </xf>
    <xf numFmtId="17" fontId="21" fillId="0" borderId="21" xfId="0" applyNumberFormat="1" applyFont="1" applyFill="1" applyBorder="1" applyAlignment="1">
      <alignment horizontal="center" vertical="center"/>
    </xf>
    <xf numFmtId="1" fontId="20" fillId="0" borderId="46" xfId="0" applyNumberFormat="1" applyFont="1" applyFill="1" applyBorder="1" applyAlignment="1">
      <alignment horizontal="center" vertical="center"/>
    </xf>
    <xf numFmtId="1" fontId="20" fillId="0" borderId="48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left" vertical="center"/>
    </xf>
    <xf numFmtId="49" fontId="20" fillId="0" borderId="49" xfId="0" applyNumberFormat="1" applyFont="1" applyFill="1" applyBorder="1" applyAlignment="1">
      <alignment horizontal="left" vertical="center"/>
    </xf>
    <xf numFmtId="165" fontId="20" fillId="0" borderId="39" xfId="0" applyNumberFormat="1" applyFont="1" applyFill="1" applyBorder="1" applyAlignment="1">
      <alignment horizontal="center" vertical="center" wrapText="1"/>
    </xf>
    <xf numFmtId="165" fontId="20" fillId="0" borderId="49" xfId="0" applyNumberFormat="1" applyFont="1" applyFill="1" applyBorder="1" applyAlignment="1">
      <alignment horizontal="center" vertical="center" wrapText="1"/>
    </xf>
    <xf numFmtId="165" fontId="20" fillId="0" borderId="40" xfId="0" applyNumberFormat="1" applyFont="1" applyFill="1" applyBorder="1" applyAlignment="1">
      <alignment horizontal="center" vertical="center" wrapText="1"/>
    </xf>
    <xf numFmtId="165" fontId="20" fillId="0" borderId="52" xfId="0" applyNumberFormat="1" applyFont="1" applyFill="1" applyBorder="1" applyAlignment="1">
      <alignment horizontal="center" vertical="center" wrapText="1"/>
    </xf>
    <xf numFmtId="165" fontId="20" fillId="0" borderId="38" xfId="0" applyNumberFormat="1" applyFont="1" applyFill="1" applyBorder="1" applyAlignment="1">
      <alignment horizontal="center" vertical="center" wrapText="1"/>
    </xf>
    <xf numFmtId="165" fontId="20" fillId="0" borderId="50" xfId="0" applyNumberFormat="1" applyFont="1" applyFill="1" applyBorder="1" applyAlignment="1">
      <alignment horizontal="center" vertical="center" wrapText="1"/>
    </xf>
    <xf numFmtId="165" fontId="20" fillId="0" borderId="38" xfId="0" applyNumberFormat="1" applyFont="1" applyFill="1" applyBorder="1" applyAlignment="1">
      <alignment horizontal="center" vertical="center"/>
    </xf>
    <xf numFmtId="165" fontId="20" fillId="0" borderId="50" xfId="0" applyNumberFormat="1" applyFont="1" applyFill="1" applyBorder="1" applyAlignment="1">
      <alignment horizontal="center" vertical="center"/>
    </xf>
    <xf numFmtId="165" fontId="20" fillId="0" borderId="41" xfId="0" applyNumberFormat="1" applyFont="1" applyFill="1" applyBorder="1" applyAlignment="1">
      <alignment horizontal="center" vertical="center" wrapText="1"/>
    </xf>
    <xf numFmtId="165" fontId="20" fillId="0" borderId="51" xfId="0" applyNumberFormat="1" applyFont="1" applyFill="1" applyBorder="1" applyAlignment="1">
      <alignment horizontal="center" vertical="center" wrapText="1"/>
    </xf>
    <xf numFmtId="165" fontId="20" fillId="0" borderId="39" xfId="0" quotePrefix="1" applyNumberFormat="1" applyFont="1" applyFill="1" applyBorder="1" applyAlignment="1">
      <alignment horizontal="center" vertical="center" wrapText="1"/>
    </xf>
    <xf numFmtId="165" fontId="20" fillId="0" borderId="49" xfId="0" quotePrefix="1" applyNumberFormat="1" applyFont="1" applyFill="1" applyBorder="1" applyAlignment="1">
      <alignment horizontal="center" vertical="center" wrapText="1"/>
    </xf>
    <xf numFmtId="165" fontId="20" fillId="0" borderId="41" xfId="0" quotePrefix="1" applyNumberFormat="1" applyFont="1" applyFill="1" applyBorder="1" applyAlignment="1">
      <alignment horizontal="center" vertical="center" wrapText="1"/>
    </xf>
    <xf numFmtId="165" fontId="20" fillId="0" borderId="51" xfId="0" quotePrefix="1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1" fontId="0" fillId="0" borderId="21" xfId="0" applyNumberFormat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</xf>
    <xf numFmtId="0" fontId="23" fillId="0" borderId="21" xfId="0" applyFont="1" applyBorder="1" applyAlignment="1" applyProtection="1">
      <alignment horizontal="center"/>
    </xf>
    <xf numFmtId="1" fontId="23" fillId="0" borderId="19" xfId="0" applyNumberFormat="1" applyFont="1" applyBorder="1" applyAlignment="1" applyProtection="1">
      <alignment horizontal="center"/>
    </xf>
    <xf numFmtId="1" fontId="23" fillId="0" borderId="21" xfId="0" applyNumberFormat="1" applyFont="1" applyBorder="1" applyAlignment="1" applyProtection="1">
      <alignment horizontal="center"/>
    </xf>
    <xf numFmtId="1" fontId="0" fillId="3" borderId="19" xfId="0" applyNumberFormat="1" applyFill="1" applyBorder="1" applyAlignment="1" applyProtection="1">
      <alignment horizontal="center"/>
    </xf>
    <xf numFmtId="1" fontId="0" fillId="3" borderId="21" xfId="0" applyNumberFormat="1" applyFill="1" applyBorder="1" applyAlignment="1" applyProtection="1">
      <alignment horizontal="center"/>
    </xf>
    <xf numFmtId="9" fontId="0" fillId="2" borderId="19" xfId="0" applyNumberFormat="1" applyFill="1" applyBorder="1" applyAlignment="1" applyProtection="1">
      <alignment horizontal="center"/>
    </xf>
    <xf numFmtId="9" fontId="0" fillId="2" borderId="21" xfId="0" applyNumberFormat="1" applyFill="1" applyBorder="1" applyAlignment="1" applyProtection="1">
      <alignment horizontal="center"/>
    </xf>
    <xf numFmtId="1" fontId="27" fillId="0" borderId="19" xfId="0" applyNumberFormat="1" applyFont="1" applyBorder="1" applyAlignment="1" applyProtection="1">
      <alignment horizontal="center"/>
    </xf>
    <xf numFmtId="1" fontId="27" fillId="0" borderId="2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</xdr:colOff>
      <xdr:row>0</xdr:row>
      <xdr:rowOff>190500</xdr:rowOff>
    </xdr:from>
    <xdr:to>
      <xdr:col>6</xdr:col>
      <xdr:colOff>96520</xdr:colOff>
      <xdr:row>3</xdr:row>
      <xdr:rowOff>139700</xdr:rowOff>
    </xdr:to>
    <xdr:pic>
      <xdr:nvPicPr>
        <xdr:cNvPr id="3" name="Picture 2" descr="SCT_Logo_South Africa_B&amp;W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834"/>
        <a:stretch>
          <a:fillRect/>
        </a:stretch>
      </xdr:blipFill>
      <xdr:spPr bwMode="auto">
        <a:xfrm>
          <a:off x="329565" y="190500"/>
          <a:ext cx="1710055" cy="473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1"/>
  <sheetViews>
    <sheetView tabSelected="1" view="pageBreakPreview" zoomScaleNormal="100" zoomScaleSheetLayoutView="100" workbookViewId="0">
      <selection activeCell="R28" sqref="R28"/>
    </sheetView>
  </sheetViews>
  <sheetFormatPr defaultColWidth="5" defaultRowHeight="15" x14ac:dyDescent="0.25"/>
  <cols>
    <col min="1" max="1" width="1.7109375" customWidth="1"/>
    <col min="2" max="2" width="2.28515625" customWidth="1"/>
    <col min="3" max="3" width="7.7109375" customWidth="1"/>
    <col min="5" max="5" width="7.42578125" bestFit="1" customWidth="1"/>
    <col min="8" max="8" width="32.28515625" customWidth="1"/>
    <col min="9" max="11" width="10.5703125" customWidth="1"/>
    <col min="12" max="12" width="10" bestFit="1" customWidth="1"/>
    <col min="13" max="13" width="7.5703125" bestFit="1" customWidth="1"/>
    <col min="14" max="14" width="2.7109375" customWidth="1"/>
  </cols>
  <sheetData>
    <row r="1" spans="2:17" ht="17.45" x14ac:dyDescent="0.3"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</row>
    <row r="2" spans="2:17" ht="17.45" customHeight="1" x14ac:dyDescent="0.3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136"/>
      <c r="O2" s="136"/>
      <c r="P2" s="136"/>
      <c r="Q2" s="136"/>
    </row>
    <row r="3" spans="2:17" ht="6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7" ht="18" x14ac:dyDescent="0.25">
      <c r="B4" s="297" t="s">
        <v>158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</row>
    <row r="5" spans="2:17" ht="16.5" thickBot="1" x14ac:dyDescent="0.3">
      <c r="B5" s="211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3"/>
    </row>
    <row r="6" spans="2:17" ht="9.75" customHeight="1" thickBot="1" x14ac:dyDescent="0.3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7" x14ac:dyDescent="0.25">
      <c r="B7" s="300" t="s">
        <v>1</v>
      </c>
      <c r="C7" s="301"/>
      <c r="D7" s="301"/>
      <c r="E7" s="301"/>
      <c r="F7" s="1"/>
      <c r="G7" s="1"/>
      <c r="H7" s="1"/>
      <c r="I7" s="1"/>
      <c r="J7" s="1"/>
      <c r="K7" s="1"/>
      <c r="L7" s="1"/>
      <c r="M7" s="2"/>
    </row>
    <row r="8" spans="2:17" x14ac:dyDescent="0.25">
      <c r="B8" s="6"/>
      <c r="C8" s="209" t="s">
        <v>2</v>
      </c>
      <c r="D8" s="10"/>
      <c r="E8" s="209" t="s">
        <v>3</v>
      </c>
      <c r="F8" s="10"/>
      <c r="G8" s="7"/>
      <c r="H8" s="209" t="s">
        <v>4</v>
      </c>
      <c r="I8" s="10"/>
      <c r="J8" s="310" t="s">
        <v>114</v>
      </c>
      <c r="K8" s="304"/>
      <c r="L8" s="246"/>
      <c r="M8" s="245"/>
    </row>
    <row r="9" spans="2:17" ht="15.75" thickBot="1" x14ac:dyDescent="0.3">
      <c r="B9" s="3"/>
      <c r="C9" s="307" t="s">
        <v>16</v>
      </c>
      <c r="D9" s="307"/>
      <c r="E9" s="307"/>
      <c r="F9" s="307"/>
      <c r="G9" s="307"/>
      <c r="H9" s="307"/>
      <c r="I9" s="307"/>
      <c r="J9" s="307"/>
      <c r="K9" s="307"/>
      <c r="L9" s="106"/>
      <c r="M9" s="5"/>
    </row>
    <row r="10" spans="2:17" ht="7.5" customHeight="1" thickBot="1" x14ac:dyDescent="0.3"/>
    <row r="11" spans="2:17" ht="7.5" customHeight="1" x14ac:dyDescent="0.25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2:17" ht="21" customHeight="1" x14ac:dyDescent="0.25">
      <c r="B12" s="302" t="s">
        <v>5</v>
      </c>
      <c r="C12" s="303"/>
      <c r="D12" s="303"/>
      <c r="E12" s="304"/>
      <c r="F12" s="266"/>
      <c r="G12" s="266"/>
      <c r="H12" s="266"/>
      <c r="I12" s="266"/>
      <c r="J12" s="266"/>
      <c r="K12" s="266"/>
      <c r="L12" s="266"/>
      <c r="M12" s="8"/>
    </row>
    <row r="13" spans="2:17" ht="6" customHeight="1" x14ac:dyDescent="0.2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7" ht="18.75" customHeight="1" x14ac:dyDescent="0.25">
      <c r="B14" s="6"/>
      <c r="C14" s="244" t="s">
        <v>7</v>
      </c>
      <c r="D14" s="272"/>
      <c r="E14" s="273"/>
      <c r="F14" s="273"/>
      <c r="G14" s="274"/>
      <c r="H14" s="209" t="s">
        <v>8</v>
      </c>
      <c r="I14" s="272"/>
      <c r="J14" s="274"/>
      <c r="K14" s="209" t="s">
        <v>17</v>
      </c>
      <c r="L14" s="272"/>
      <c r="M14" s="308"/>
    </row>
    <row r="15" spans="2:17" x14ac:dyDescent="0.25">
      <c r="B15" s="6"/>
      <c r="C15" s="309" t="s">
        <v>6</v>
      </c>
      <c r="D15" s="309"/>
      <c r="E15" s="309"/>
      <c r="F15" s="309"/>
      <c r="G15" s="309"/>
      <c r="H15" s="309"/>
      <c r="I15" s="309"/>
      <c r="J15" s="309"/>
      <c r="K15" s="309"/>
      <c r="L15" s="7"/>
      <c r="M15" s="8"/>
    </row>
    <row r="16" spans="2:17" ht="5.25" customHeight="1" x14ac:dyDescent="0.2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5.75" customHeight="1" x14ac:dyDescent="0.25">
      <c r="B17" s="6"/>
      <c r="C17" s="305" t="s">
        <v>9</v>
      </c>
      <c r="D17" s="305"/>
      <c r="E17" s="305"/>
      <c r="F17" s="305"/>
      <c r="G17" s="305"/>
      <c r="H17" s="305"/>
      <c r="I17" s="305"/>
      <c r="J17" s="306"/>
      <c r="K17" s="258"/>
      <c r="L17" s="7"/>
      <c r="M17" s="8"/>
    </row>
    <row r="18" spans="2:13" ht="7.5" customHeight="1" thickBot="1" x14ac:dyDescent="0.3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2:13" ht="5.25" customHeight="1" thickBot="1" x14ac:dyDescent="0.3"/>
    <row r="20" spans="2:13" ht="15.75" thickBot="1" x14ac:dyDescent="0.3">
      <c r="B20" s="282" t="s">
        <v>10</v>
      </c>
      <c r="C20" s="283"/>
      <c r="D20" s="283"/>
      <c r="E20" s="283"/>
      <c r="F20" s="284"/>
      <c r="G20" s="282" t="s">
        <v>79</v>
      </c>
      <c r="H20" s="283"/>
      <c r="I20" s="283"/>
      <c r="J20" s="283"/>
      <c r="K20" s="284"/>
      <c r="L20" s="139" t="s">
        <v>156</v>
      </c>
      <c r="M20" s="139" t="s">
        <v>18</v>
      </c>
    </row>
    <row r="21" spans="2:13" ht="6.75" customHeight="1" x14ac:dyDescent="0.25">
      <c r="B21" s="9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43"/>
    </row>
    <row r="22" spans="2:13" x14ac:dyDescent="0.25">
      <c r="B22" s="99">
        <v>1</v>
      </c>
      <c r="C22" s="315" t="s">
        <v>152</v>
      </c>
      <c r="D22" s="315"/>
      <c r="E22" s="315"/>
      <c r="F22" s="315"/>
      <c r="G22" s="315"/>
      <c r="H22" s="315"/>
      <c r="I22" s="315"/>
      <c r="J22" s="315"/>
      <c r="K22" s="315"/>
      <c r="L22" s="315"/>
      <c r="M22" s="13"/>
    </row>
    <row r="23" spans="2:13" ht="15.95" customHeight="1" x14ac:dyDescent="0.25">
      <c r="B23" s="77"/>
      <c r="C23" s="314" t="s">
        <v>115</v>
      </c>
      <c r="D23" s="314"/>
      <c r="E23" s="314"/>
      <c r="F23" s="9"/>
      <c r="G23" s="269"/>
      <c r="H23" s="270"/>
      <c r="I23" s="270"/>
      <c r="J23" s="270"/>
      <c r="K23" s="271"/>
      <c r="L23" s="97"/>
      <c r="M23" s="74">
        <f>L23/2</f>
        <v>0</v>
      </c>
    </row>
    <row r="24" spans="2:13" ht="15.95" customHeight="1" x14ac:dyDescent="0.25">
      <c r="B24" s="77"/>
      <c r="C24" s="314" t="s">
        <v>116</v>
      </c>
      <c r="D24" s="314"/>
      <c r="E24" s="314"/>
      <c r="F24" s="9"/>
      <c r="G24" s="269"/>
      <c r="H24" s="270"/>
      <c r="I24" s="270"/>
      <c r="J24" s="270"/>
      <c r="K24" s="271"/>
      <c r="L24" s="98"/>
      <c r="M24" s="74">
        <f t="shared" ref="M24:M25" si="0">L24/2</f>
        <v>0</v>
      </c>
    </row>
    <row r="25" spans="2:13" ht="15.95" customHeight="1" x14ac:dyDescent="0.25">
      <c r="B25" s="77"/>
      <c r="C25" s="314" t="s">
        <v>117</v>
      </c>
      <c r="D25" s="314"/>
      <c r="E25" s="314"/>
      <c r="F25" s="9"/>
      <c r="G25" s="269"/>
      <c r="H25" s="270"/>
      <c r="I25" s="270"/>
      <c r="J25" s="270"/>
      <c r="K25" s="271"/>
      <c r="L25" s="98"/>
      <c r="M25" s="74">
        <f t="shared" si="0"/>
        <v>0</v>
      </c>
    </row>
    <row r="26" spans="2:13" ht="6.75" customHeight="1" x14ac:dyDescent="0.25">
      <c r="B26" s="77"/>
      <c r="C26" s="14"/>
      <c r="D26" s="14"/>
      <c r="E26" s="14"/>
      <c r="F26" s="14"/>
      <c r="G26" s="14"/>
      <c r="H26" s="14"/>
      <c r="I26" s="14"/>
      <c r="J26" s="14"/>
      <c r="K26" s="7"/>
      <c r="L26" s="134"/>
      <c r="M26" s="112"/>
    </row>
    <row r="27" spans="2:13" x14ac:dyDescent="0.25">
      <c r="B27" s="99">
        <v>2</v>
      </c>
      <c r="C27" s="54" t="s">
        <v>14</v>
      </c>
      <c r="D27" s="54"/>
      <c r="E27" s="54"/>
      <c r="F27" s="15"/>
      <c r="G27" s="14"/>
      <c r="H27" s="14"/>
      <c r="I27" s="14"/>
      <c r="J27" s="14"/>
      <c r="K27" s="7"/>
      <c r="L27" s="134"/>
      <c r="M27" s="112"/>
    </row>
    <row r="28" spans="2:13" ht="15.95" customHeight="1" x14ac:dyDescent="0.25">
      <c r="B28" s="77"/>
      <c r="C28" s="55" t="s">
        <v>118</v>
      </c>
      <c r="D28" s="55"/>
      <c r="E28" s="55"/>
      <c r="F28" s="9"/>
      <c r="G28" s="269"/>
      <c r="H28" s="270"/>
      <c r="I28" s="270"/>
      <c r="J28" s="270"/>
      <c r="K28" s="271"/>
      <c r="L28" s="97"/>
      <c r="M28" s="74">
        <f t="shared" ref="M28:M31" si="1">L28/2</f>
        <v>0</v>
      </c>
    </row>
    <row r="29" spans="2:13" ht="15.95" customHeight="1" x14ac:dyDescent="0.25">
      <c r="B29" s="77"/>
      <c r="C29" s="55" t="s">
        <v>119</v>
      </c>
      <c r="D29" s="55"/>
      <c r="E29" s="55"/>
      <c r="F29" s="9"/>
      <c r="G29" s="269"/>
      <c r="H29" s="270"/>
      <c r="I29" s="270"/>
      <c r="J29" s="270"/>
      <c r="K29" s="271"/>
      <c r="L29" s="97"/>
      <c r="M29" s="74">
        <f t="shared" si="1"/>
        <v>0</v>
      </c>
    </row>
    <row r="30" spans="2:13" ht="15.95" customHeight="1" x14ac:dyDescent="0.25">
      <c r="B30" s="77"/>
      <c r="C30" s="55" t="s">
        <v>120</v>
      </c>
      <c r="D30" s="55"/>
      <c r="E30" s="55"/>
      <c r="F30" s="14"/>
      <c r="G30" s="269"/>
      <c r="H30" s="270"/>
      <c r="I30" s="270"/>
      <c r="J30" s="270"/>
      <c r="K30" s="271"/>
      <c r="L30" s="100"/>
      <c r="M30" s="74">
        <f t="shared" si="1"/>
        <v>0</v>
      </c>
    </row>
    <row r="31" spans="2:13" ht="15.95" customHeight="1" x14ac:dyDescent="0.25">
      <c r="B31" s="77"/>
      <c r="C31" s="55" t="s">
        <v>121</v>
      </c>
      <c r="D31" s="55"/>
      <c r="E31" s="55"/>
      <c r="F31" s="14"/>
      <c r="G31" s="269"/>
      <c r="H31" s="270"/>
      <c r="I31" s="270"/>
      <c r="J31" s="270"/>
      <c r="K31" s="271"/>
      <c r="L31" s="97"/>
      <c r="M31" s="74">
        <f t="shared" si="1"/>
        <v>0</v>
      </c>
    </row>
    <row r="32" spans="2:13" ht="5.25" customHeight="1" x14ac:dyDescent="0.25">
      <c r="B32" s="77"/>
      <c r="C32" s="9"/>
      <c r="D32" s="14"/>
      <c r="E32" s="14"/>
      <c r="F32" s="14"/>
      <c r="G32" s="14"/>
      <c r="H32" s="14"/>
      <c r="I32" s="14"/>
      <c r="J32" s="14"/>
      <c r="K32" s="7"/>
      <c r="L32" s="135"/>
      <c r="M32" s="112"/>
    </row>
    <row r="33" spans="2:13" x14ac:dyDescent="0.25">
      <c r="B33" s="99">
        <v>3</v>
      </c>
      <c r="C33" s="54" t="s">
        <v>15</v>
      </c>
      <c r="D33" s="14"/>
      <c r="E33" s="14"/>
      <c r="F33" s="14"/>
      <c r="G33" s="14"/>
      <c r="H33" s="14"/>
      <c r="I33" s="14"/>
      <c r="J33" s="14"/>
      <c r="K33" s="7"/>
      <c r="L33" s="135"/>
      <c r="M33" s="112"/>
    </row>
    <row r="34" spans="2:13" ht="15.95" customHeight="1" x14ac:dyDescent="0.25">
      <c r="B34" s="6"/>
      <c r="C34" s="314" t="s">
        <v>122</v>
      </c>
      <c r="D34" s="314"/>
      <c r="E34" s="314"/>
      <c r="F34" s="9"/>
      <c r="G34" s="269"/>
      <c r="H34" s="270"/>
      <c r="I34" s="270"/>
      <c r="J34" s="270"/>
      <c r="K34" s="271"/>
      <c r="L34" s="97"/>
      <c r="M34" s="74">
        <f>L34/2</f>
        <v>0</v>
      </c>
    </row>
    <row r="35" spans="2:13" ht="15.95" customHeight="1" x14ac:dyDescent="0.25">
      <c r="B35" s="6"/>
      <c r="C35" s="55" t="s">
        <v>123</v>
      </c>
      <c r="D35" s="55"/>
      <c r="E35" s="55"/>
      <c r="F35" s="9"/>
      <c r="G35" s="269"/>
      <c r="H35" s="270"/>
      <c r="I35" s="270"/>
      <c r="J35" s="270"/>
      <c r="K35" s="271"/>
      <c r="L35" s="97"/>
      <c r="M35" s="74">
        <f t="shared" ref="M35" si="2">L35/2</f>
        <v>0</v>
      </c>
    </row>
    <row r="36" spans="2:13" ht="5.25" customHeight="1" x14ac:dyDescent="0.25">
      <c r="B36" s="6"/>
      <c r="C36" s="14"/>
      <c r="D36" s="14"/>
      <c r="E36" s="14"/>
      <c r="F36" s="14"/>
      <c r="G36" s="14"/>
      <c r="H36" s="14"/>
      <c r="I36" s="14"/>
      <c r="J36" s="14"/>
      <c r="K36" s="7"/>
      <c r="L36" s="7"/>
      <c r="M36" s="112"/>
    </row>
    <row r="37" spans="2:13" x14ac:dyDescent="0.25">
      <c r="B37" s="6"/>
      <c r="C37" s="54" t="s">
        <v>11</v>
      </c>
      <c r="D37" s="12"/>
      <c r="E37" s="12"/>
      <c r="F37" s="12"/>
      <c r="G37" s="12"/>
      <c r="H37" s="12"/>
      <c r="I37" s="12"/>
      <c r="J37" s="12"/>
      <c r="K37" s="7"/>
      <c r="L37" s="7"/>
      <c r="M37" s="112"/>
    </row>
    <row r="38" spans="2:13" ht="15.75" customHeight="1" thickBot="1" x14ac:dyDescent="0.3">
      <c r="B38" s="3"/>
      <c r="C38" s="4"/>
      <c r="D38" s="4"/>
      <c r="E38" s="4"/>
      <c r="F38" s="4"/>
      <c r="G38" s="4"/>
      <c r="H38" s="4"/>
      <c r="I38" s="286" t="s">
        <v>172</v>
      </c>
      <c r="J38" s="286"/>
      <c r="K38" s="286"/>
      <c r="L38" s="225" t="s">
        <v>12</v>
      </c>
      <c r="M38" s="113">
        <f>+M23+M24+M25+M28+M29+M30+M31+M34+M35</f>
        <v>0</v>
      </c>
    </row>
    <row r="39" spans="2:13" ht="4.1500000000000004" customHeight="1" thickBot="1" x14ac:dyDescent="0.3">
      <c r="B39" s="7"/>
      <c r="C39" s="7"/>
      <c r="D39" s="7"/>
      <c r="E39" s="7"/>
      <c r="F39" s="7"/>
      <c r="G39" s="7"/>
      <c r="H39" s="7"/>
      <c r="I39" s="7"/>
      <c r="J39" s="7"/>
      <c r="K39" s="17"/>
      <c r="L39" s="17"/>
      <c r="M39" s="7"/>
    </row>
    <row r="40" spans="2:13" ht="32.25" customHeight="1" thickBot="1" x14ac:dyDescent="0.3">
      <c r="B40" s="277" t="s">
        <v>130</v>
      </c>
      <c r="C40" s="278"/>
      <c r="D40" s="278"/>
      <c r="E40" s="279"/>
      <c r="F40" s="280"/>
      <c r="G40" s="280"/>
      <c r="H40" s="280"/>
      <c r="I40" s="280"/>
      <c r="J40" s="280"/>
      <c r="K40" s="280"/>
      <c r="L40" s="280"/>
      <c r="M40" s="281"/>
    </row>
    <row r="41" spans="2:13" ht="6.75" customHeight="1" thickBot="1" x14ac:dyDescent="0.3"/>
    <row r="42" spans="2:13" ht="15.75" thickBot="1" x14ac:dyDescent="0.3">
      <c r="B42" s="288" t="s">
        <v>10</v>
      </c>
      <c r="C42" s="288"/>
      <c r="D42" s="288"/>
      <c r="E42" s="288"/>
      <c r="F42" s="288"/>
      <c r="G42" s="288"/>
      <c r="H42" s="288"/>
      <c r="I42" s="288" t="s">
        <v>25</v>
      </c>
      <c r="J42" s="288"/>
      <c r="K42" s="288"/>
      <c r="L42" s="103" t="s">
        <v>13</v>
      </c>
      <c r="M42" s="103" t="s">
        <v>18</v>
      </c>
    </row>
    <row r="43" spans="2:13" ht="6.75" customHeight="1" x14ac:dyDescent="0.25">
      <c r="B43" s="9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43"/>
    </row>
    <row r="44" spans="2:13" x14ac:dyDescent="0.25">
      <c r="B44" s="99">
        <v>2</v>
      </c>
      <c r="C44" s="289" t="s">
        <v>19</v>
      </c>
      <c r="D44" s="289"/>
      <c r="E44" s="289"/>
      <c r="F44" s="289"/>
      <c r="G44" s="289"/>
      <c r="H44" s="289"/>
      <c r="I44" s="7"/>
      <c r="J44" s="7"/>
      <c r="K44" s="7"/>
      <c r="L44" s="7"/>
      <c r="M44" s="8"/>
    </row>
    <row r="45" spans="2:13" ht="6" customHeight="1" x14ac:dyDescent="0.2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x14ac:dyDescent="0.25">
      <c r="B46" s="6"/>
      <c r="C46" s="268" t="s">
        <v>139</v>
      </c>
      <c r="D46" s="268"/>
      <c r="E46" s="268"/>
      <c r="F46" s="268"/>
      <c r="G46" s="268"/>
      <c r="H46" s="268"/>
      <c r="I46" s="272"/>
      <c r="J46" s="273"/>
      <c r="K46" s="274"/>
      <c r="L46" s="100"/>
      <c r="M46" s="74">
        <f>IF(L46="Y",1,0)</f>
        <v>0</v>
      </c>
    </row>
    <row r="47" spans="2:13" x14ac:dyDescent="0.25">
      <c r="B47" s="6"/>
      <c r="C47" s="268" t="s">
        <v>140</v>
      </c>
      <c r="D47" s="268"/>
      <c r="E47" s="268"/>
      <c r="F47" s="268"/>
      <c r="G47" s="268"/>
      <c r="H47" s="268"/>
      <c r="I47" s="272"/>
      <c r="J47" s="273"/>
      <c r="K47" s="274"/>
      <c r="L47" s="100"/>
      <c r="M47" s="74">
        <f>IF(L47="Y",2,0)</f>
        <v>0</v>
      </c>
    </row>
    <row r="48" spans="2:13" x14ac:dyDescent="0.25">
      <c r="B48" s="6"/>
      <c r="C48" s="268" t="s">
        <v>141</v>
      </c>
      <c r="D48" s="268"/>
      <c r="E48" s="268"/>
      <c r="F48" s="268"/>
      <c r="G48" s="268"/>
      <c r="H48" s="268"/>
      <c r="I48" s="272"/>
      <c r="J48" s="273"/>
      <c r="K48" s="274"/>
      <c r="L48" s="100"/>
      <c r="M48" s="74">
        <f>IF(L48="Y",2,0)</f>
        <v>0</v>
      </c>
    </row>
    <row r="49" spans="2:14" x14ac:dyDescent="0.25">
      <c r="B49" s="6"/>
      <c r="C49" s="51" t="s">
        <v>142</v>
      </c>
      <c r="D49" s="51"/>
      <c r="E49" s="51"/>
      <c r="F49" s="51"/>
      <c r="G49" s="51"/>
      <c r="H49" s="51"/>
      <c r="I49" s="7"/>
      <c r="J49" s="287"/>
      <c r="K49" s="287"/>
      <c r="L49" s="123"/>
      <c r="M49" s="112"/>
    </row>
    <row r="50" spans="2:14" x14ac:dyDescent="0.25">
      <c r="B50" s="6"/>
      <c r="C50" s="51"/>
      <c r="D50" s="268" t="s">
        <v>20</v>
      </c>
      <c r="E50" s="268"/>
      <c r="F50" s="268"/>
      <c r="G50" s="268"/>
      <c r="H50" s="268"/>
      <c r="I50" s="266"/>
      <c r="J50" s="266"/>
      <c r="K50" s="266"/>
      <c r="L50" s="100"/>
      <c r="M50" s="74">
        <f>IF(L50="Y",1,0)</f>
        <v>0</v>
      </c>
    </row>
    <row r="51" spans="2:14" x14ac:dyDescent="0.25">
      <c r="B51" s="6"/>
      <c r="C51" s="51"/>
      <c r="D51" s="268" t="s">
        <v>21</v>
      </c>
      <c r="E51" s="268"/>
      <c r="F51" s="268"/>
      <c r="G51" s="268"/>
      <c r="H51" s="268"/>
      <c r="I51" s="266"/>
      <c r="J51" s="266"/>
      <c r="K51" s="266"/>
      <c r="L51" s="100"/>
      <c r="M51" s="74">
        <f>IF(L51="Y",1,0)</f>
        <v>0</v>
      </c>
    </row>
    <row r="52" spans="2:14" x14ac:dyDescent="0.25">
      <c r="B52" s="6"/>
      <c r="C52" s="51"/>
      <c r="D52" s="268" t="s">
        <v>22</v>
      </c>
      <c r="E52" s="268"/>
      <c r="F52" s="268"/>
      <c r="G52" s="268"/>
      <c r="H52" s="268"/>
      <c r="I52" s="266"/>
      <c r="J52" s="266"/>
      <c r="K52" s="266"/>
      <c r="L52" s="100"/>
      <c r="M52" s="74">
        <f>IF(L52="Y",1,0)</f>
        <v>0</v>
      </c>
    </row>
    <row r="53" spans="2:14" x14ac:dyDescent="0.25">
      <c r="B53" s="6"/>
      <c r="C53" s="51"/>
      <c r="D53" s="268" t="s">
        <v>23</v>
      </c>
      <c r="E53" s="268"/>
      <c r="F53" s="268"/>
      <c r="G53" s="268"/>
      <c r="H53" s="268"/>
      <c r="I53" s="266"/>
      <c r="J53" s="266"/>
      <c r="K53" s="266"/>
      <c r="L53" s="100"/>
      <c r="M53" s="74">
        <f>IF(L53="Y",1,0)</f>
        <v>0</v>
      </c>
    </row>
    <row r="54" spans="2:14" x14ac:dyDescent="0.25">
      <c r="B54" s="6"/>
      <c r="C54" s="51"/>
      <c r="D54" s="268" t="s">
        <v>24</v>
      </c>
      <c r="E54" s="268"/>
      <c r="F54" s="268"/>
      <c r="G54" s="268"/>
      <c r="H54" s="268"/>
      <c r="I54" s="266"/>
      <c r="J54" s="266"/>
      <c r="K54" s="266"/>
      <c r="L54" s="100"/>
      <c r="M54" s="74">
        <f>IF(L54="Y",1,0)</f>
        <v>0</v>
      </c>
    </row>
    <row r="55" spans="2:14" ht="9" customHeight="1" x14ac:dyDescent="0.25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112"/>
    </row>
    <row r="56" spans="2:14" x14ac:dyDescent="0.25">
      <c r="B56" s="6"/>
      <c r="C56" s="268" t="s">
        <v>143</v>
      </c>
      <c r="D56" s="268"/>
      <c r="E56" s="268"/>
      <c r="F56" s="268"/>
      <c r="G56" s="268"/>
      <c r="H56" s="268"/>
      <c r="I56" s="267"/>
      <c r="J56" s="267"/>
      <c r="K56" s="267"/>
      <c r="L56" s="100"/>
      <c r="M56" s="74">
        <f>IF(L56="Y",2,0)</f>
        <v>0</v>
      </c>
      <c r="N56" s="30"/>
    </row>
    <row r="57" spans="2:14" x14ac:dyDescent="0.25">
      <c r="B57" s="6"/>
      <c r="C57" s="276" t="s">
        <v>144</v>
      </c>
      <c r="D57" s="276"/>
      <c r="E57" s="276"/>
      <c r="F57" s="276"/>
      <c r="G57" s="276"/>
      <c r="H57" s="276"/>
      <c r="I57" s="290"/>
      <c r="J57" s="291"/>
      <c r="K57" s="292"/>
      <c r="L57" s="105"/>
      <c r="M57" s="74">
        <f>IF(L57="Y",1,0)</f>
        <v>0</v>
      </c>
    </row>
    <row r="58" spans="2:14" x14ac:dyDescent="0.25">
      <c r="B58" s="6"/>
      <c r="C58" s="276" t="s">
        <v>145</v>
      </c>
      <c r="D58" s="276"/>
      <c r="E58" s="276"/>
      <c r="F58" s="276"/>
      <c r="G58" s="276"/>
      <c r="H58" s="276"/>
      <c r="I58" s="290"/>
      <c r="J58" s="291"/>
      <c r="K58" s="292"/>
      <c r="L58" s="105"/>
      <c r="M58" s="74">
        <f>IF(L58="Y",1,0)</f>
        <v>0</v>
      </c>
    </row>
    <row r="59" spans="2:14" ht="8.25" customHeight="1" x14ac:dyDescent="0.25"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112"/>
    </row>
    <row r="60" spans="2:14" ht="15.75" thickBot="1" x14ac:dyDescent="0.3">
      <c r="B60" s="3"/>
      <c r="C60" s="4"/>
      <c r="D60" s="4"/>
      <c r="E60" s="4"/>
      <c r="F60" s="4"/>
      <c r="G60" s="4"/>
      <c r="H60" s="4"/>
      <c r="I60" s="4"/>
      <c r="J60" s="4"/>
      <c r="K60" s="275" t="s">
        <v>12</v>
      </c>
      <c r="L60" s="275"/>
      <c r="M60" s="114">
        <f>+M46+M47+M48+M50+M51+M52+M53+M54+M56+M57+M58</f>
        <v>0</v>
      </c>
    </row>
    <row r="61" spans="2:14" ht="5.25" customHeight="1" thickBot="1" x14ac:dyDescent="0.3"/>
    <row r="62" spans="2:14" ht="32.25" customHeight="1" thickBot="1" x14ac:dyDescent="0.3">
      <c r="B62" s="277" t="s">
        <v>130</v>
      </c>
      <c r="C62" s="278"/>
      <c r="D62" s="278"/>
      <c r="E62" s="279"/>
      <c r="F62" s="280"/>
      <c r="G62" s="280"/>
      <c r="H62" s="280"/>
      <c r="I62" s="280"/>
      <c r="J62" s="280"/>
      <c r="K62" s="280"/>
      <c r="L62" s="280"/>
      <c r="M62" s="281"/>
    </row>
    <row r="63" spans="2:14" ht="7.5" customHeight="1" x14ac:dyDescent="0.25"/>
    <row r="64" spans="2:14" x14ac:dyDescent="0.25">
      <c r="M64" t="s">
        <v>124</v>
      </c>
    </row>
    <row r="65" spans="2:13" ht="15.75" thickBot="1" x14ac:dyDescent="0.3"/>
    <row r="66" spans="2:13" ht="15.75" thickBot="1" x14ac:dyDescent="0.3">
      <c r="B66" s="282" t="s">
        <v>10</v>
      </c>
      <c r="C66" s="283"/>
      <c r="D66" s="283"/>
      <c r="E66" s="283"/>
      <c r="F66" s="283"/>
      <c r="G66" s="283"/>
      <c r="H66" s="283"/>
      <c r="I66" s="283"/>
      <c r="J66" s="283"/>
      <c r="K66" s="284"/>
      <c r="L66" s="103"/>
      <c r="M66" s="103" t="s">
        <v>18</v>
      </c>
    </row>
    <row r="67" spans="2:13" ht="6.75" customHeight="1" x14ac:dyDescent="0.25">
      <c r="B67" s="9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43"/>
    </row>
    <row r="68" spans="2:13" x14ac:dyDescent="0.25">
      <c r="B68" s="99">
        <v>3</v>
      </c>
      <c r="C68" s="20" t="s">
        <v>131</v>
      </c>
      <c r="D68" s="20"/>
      <c r="E68" s="20"/>
      <c r="F68" s="7"/>
      <c r="G68" s="7"/>
      <c r="H68" s="7"/>
      <c r="I68" s="7"/>
      <c r="J68" s="7"/>
      <c r="K68" s="7"/>
      <c r="L68" s="7"/>
      <c r="M68" s="8"/>
    </row>
    <row r="69" spans="2:13" x14ac:dyDescent="0.25">
      <c r="B69" s="6"/>
      <c r="C69" s="51" t="s">
        <v>80</v>
      </c>
      <c r="D69" s="51"/>
      <c r="E69" s="51"/>
      <c r="F69" s="51"/>
      <c r="G69" s="51"/>
      <c r="H69" s="7"/>
      <c r="I69" s="7"/>
      <c r="J69" s="7"/>
      <c r="K69" s="7"/>
      <c r="L69" s="7"/>
      <c r="M69" s="8"/>
    </row>
    <row r="70" spans="2:13" x14ac:dyDescent="0.25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8"/>
    </row>
    <row r="71" spans="2:13" x14ac:dyDescent="0.25">
      <c r="B71" s="6"/>
      <c r="C71" s="51" t="s">
        <v>26</v>
      </c>
      <c r="D71" s="51"/>
      <c r="E71" s="51"/>
      <c r="F71" s="51"/>
      <c r="G71" s="7"/>
      <c r="H71" s="7"/>
      <c r="I71" s="7"/>
      <c r="J71" s="7"/>
      <c r="K71" s="7"/>
      <c r="L71" s="7"/>
      <c r="M71" s="8"/>
    </row>
    <row r="72" spans="2:13" x14ac:dyDescent="0.25"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8"/>
    </row>
    <row r="73" spans="2:13" x14ac:dyDescent="0.25">
      <c r="B73" s="6"/>
      <c r="C73" s="7"/>
      <c r="D73" s="7"/>
      <c r="E73" s="7"/>
      <c r="F73" s="7"/>
      <c r="G73" s="268" t="s">
        <v>27</v>
      </c>
      <c r="H73" s="268"/>
      <c r="I73" s="268"/>
      <c r="J73" s="268"/>
      <c r="K73" s="268"/>
      <c r="M73" s="8"/>
    </row>
    <row r="74" spans="2:13" x14ac:dyDescent="0.25">
      <c r="B74" s="6"/>
      <c r="C74" s="262" t="s">
        <v>30</v>
      </c>
      <c r="D74" s="262"/>
      <c r="E74" s="19" t="s">
        <v>31</v>
      </c>
      <c r="F74" s="7"/>
      <c r="G74" s="53"/>
      <c r="H74" s="53"/>
      <c r="I74" s="53"/>
      <c r="J74" s="53"/>
      <c r="K74" s="53"/>
      <c r="M74" s="8"/>
    </row>
    <row r="75" spans="2:13" x14ac:dyDescent="0.25">
      <c r="B75" s="6"/>
      <c r="C75" s="264" t="s">
        <v>32</v>
      </c>
      <c r="D75" s="264"/>
      <c r="E75" s="52">
        <v>5</v>
      </c>
      <c r="F75" s="7"/>
      <c r="G75" s="51" t="s">
        <v>28</v>
      </c>
      <c r="H75" s="51"/>
      <c r="I75" s="51"/>
      <c r="J75" s="51"/>
      <c r="K75" s="107"/>
      <c r="L75" s="108"/>
      <c r="M75" s="109"/>
    </row>
    <row r="76" spans="2:13" x14ac:dyDescent="0.25">
      <c r="B76" s="6"/>
      <c r="C76" s="264" t="s">
        <v>33</v>
      </c>
      <c r="D76" s="264"/>
      <c r="E76" s="52">
        <v>4</v>
      </c>
      <c r="F76" s="7"/>
      <c r="G76" s="53"/>
      <c r="H76" s="53"/>
      <c r="I76" s="53"/>
      <c r="J76" s="53"/>
      <c r="K76" s="110"/>
      <c r="L76" s="35"/>
      <c r="M76" s="109"/>
    </row>
    <row r="77" spans="2:13" x14ac:dyDescent="0.25">
      <c r="B77" s="6"/>
      <c r="C77" s="264" t="s">
        <v>34</v>
      </c>
      <c r="D77" s="264"/>
      <c r="E77" s="52">
        <v>3</v>
      </c>
      <c r="F77" s="7"/>
      <c r="G77" s="51" t="s">
        <v>81</v>
      </c>
      <c r="H77" s="51"/>
      <c r="I77" s="51"/>
      <c r="J77" s="51"/>
      <c r="K77" s="107"/>
      <c r="L77" s="108"/>
      <c r="M77" s="109"/>
    </row>
    <row r="78" spans="2:13" x14ac:dyDescent="0.25">
      <c r="B78" s="6"/>
      <c r="C78" s="264" t="s">
        <v>35</v>
      </c>
      <c r="D78" s="264"/>
      <c r="E78" s="52">
        <v>2</v>
      </c>
      <c r="F78" s="7"/>
      <c r="G78" s="51"/>
      <c r="H78" s="51"/>
      <c r="I78" s="51"/>
      <c r="J78" s="51"/>
      <c r="K78" s="107"/>
      <c r="L78" s="111"/>
      <c r="M78" s="109"/>
    </row>
    <row r="79" spans="2:13" x14ac:dyDescent="0.25">
      <c r="B79" s="6"/>
      <c r="C79" s="264" t="s">
        <v>36</v>
      </c>
      <c r="D79" s="264"/>
      <c r="E79" s="52">
        <v>1</v>
      </c>
      <c r="F79" s="7"/>
      <c r="G79" s="51" t="s">
        <v>29</v>
      </c>
      <c r="H79" s="51"/>
      <c r="I79" s="51"/>
      <c r="J79" s="51"/>
      <c r="K79" s="115"/>
      <c r="L79" s="116"/>
      <c r="M79" s="117"/>
    </row>
    <row r="80" spans="2:13" x14ac:dyDescent="0.25">
      <c r="B80" s="6"/>
      <c r="C80" s="7"/>
      <c r="D80" s="7"/>
      <c r="E80" s="7"/>
      <c r="F80" s="7"/>
      <c r="G80" s="7"/>
      <c r="H80" s="7"/>
      <c r="I80" s="7"/>
      <c r="J80" s="7"/>
      <c r="K80" s="118"/>
      <c r="L80" s="118"/>
      <c r="M80" s="117"/>
    </row>
    <row r="81" spans="2:13" ht="15.75" thickBot="1" x14ac:dyDescent="0.3">
      <c r="B81" s="3"/>
      <c r="C81" s="4"/>
      <c r="D81" s="4"/>
      <c r="E81" s="4"/>
      <c r="F81" s="4"/>
      <c r="G81" s="4"/>
      <c r="H81" s="4"/>
      <c r="I81" s="4"/>
      <c r="J81" s="4"/>
      <c r="K81" s="293" t="s">
        <v>12</v>
      </c>
      <c r="L81" s="293"/>
      <c r="M81" s="119"/>
    </row>
    <row r="82" spans="2:13" ht="4.1500000000000004" customHeight="1" thickBot="1" x14ac:dyDescent="0.3">
      <c r="B82" s="7"/>
      <c r="C82" s="7"/>
      <c r="D82" s="7"/>
      <c r="E82" s="7"/>
      <c r="F82" s="7"/>
      <c r="G82" s="7"/>
      <c r="H82" s="7"/>
      <c r="I82" s="7"/>
      <c r="J82" s="7"/>
      <c r="K82" s="17"/>
      <c r="L82" s="17"/>
      <c r="M82" s="21"/>
    </row>
    <row r="83" spans="2:13" ht="32.25" customHeight="1" thickBot="1" x14ac:dyDescent="0.3">
      <c r="B83" s="277" t="s">
        <v>130</v>
      </c>
      <c r="C83" s="278"/>
      <c r="D83" s="278"/>
      <c r="E83" s="279"/>
      <c r="F83" s="280"/>
      <c r="G83" s="280"/>
      <c r="H83" s="280"/>
      <c r="I83" s="280"/>
      <c r="J83" s="280"/>
      <c r="K83" s="280"/>
      <c r="L83" s="280"/>
      <c r="M83" s="281"/>
    </row>
    <row r="84" spans="2:13" ht="6.75" customHeight="1" thickBot="1" x14ac:dyDescent="0.3">
      <c r="B84" s="7"/>
      <c r="C84" s="7"/>
      <c r="D84" s="7"/>
      <c r="E84" s="7"/>
      <c r="F84" s="7"/>
      <c r="G84" s="7"/>
      <c r="H84" s="7"/>
      <c r="I84" s="7"/>
      <c r="J84" s="7"/>
      <c r="K84" s="17"/>
      <c r="L84" s="17"/>
      <c r="M84" s="21"/>
    </row>
    <row r="85" spans="2:13" ht="15.75" thickBot="1" x14ac:dyDescent="0.3">
      <c r="B85" s="282" t="s">
        <v>10</v>
      </c>
      <c r="C85" s="283"/>
      <c r="D85" s="283"/>
      <c r="E85" s="283"/>
      <c r="F85" s="283"/>
      <c r="G85" s="283"/>
      <c r="H85" s="283"/>
      <c r="I85" s="283"/>
      <c r="J85" s="283"/>
      <c r="K85" s="284"/>
      <c r="L85" s="103"/>
      <c r="M85" s="103" t="s">
        <v>18</v>
      </c>
    </row>
    <row r="86" spans="2:13" ht="6.75" customHeight="1" x14ac:dyDescent="0.25">
      <c r="B86" s="99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43"/>
    </row>
    <row r="87" spans="2:13" x14ac:dyDescent="0.25">
      <c r="B87" s="99">
        <v>4</v>
      </c>
      <c r="C87" s="20" t="s">
        <v>37</v>
      </c>
      <c r="D87" s="20"/>
      <c r="E87" s="20"/>
      <c r="F87" s="7"/>
      <c r="G87" s="7"/>
      <c r="H87" s="7"/>
      <c r="I87" s="7"/>
      <c r="J87" s="7"/>
      <c r="K87" s="7"/>
      <c r="L87" s="7"/>
      <c r="M87" s="8"/>
    </row>
    <row r="88" spans="2:13" x14ac:dyDescent="0.25">
      <c r="B88" s="6"/>
      <c r="C88" s="51" t="s">
        <v>82</v>
      </c>
      <c r="D88" s="51"/>
      <c r="E88" s="51"/>
      <c r="F88" s="51"/>
      <c r="G88" s="51"/>
      <c r="H88" s="7"/>
      <c r="I88" s="7"/>
      <c r="J88" s="7"/>
      <c r="K88" s="7"/>
      <c r="L88" s="7"/>
      <c r="M88" s="8"/>
    </row>
    <row r="89" spans="2:13" x14ac:dyDescent="0.25"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8"/>
    </row>
    <row r="90" spans="2:13" x14ac:dyDescent="0.25">
      <c r="B90" s="6"/>
      <c r="C90" s="262" t="s">
        <v>30</v>
      </c>
      <c r="D90" s="262"/>
      <c r="E90" s="19" t="s">
        <v>31</v>
      </c>
      <c r="F90" s="7"/>
      <c r="G90" s="51" t="s">
        <v>28</v>
      </c>
      <c r="H90" s="51"/>
      <c r="I90" s="51"/>
      <c r="J90" s="51"/>
      <c r="K90" s="7"/>
      <c r="L90" s="95"/>
      <c r="M90" s="8"/>
    </row>
    <row r="91" spans="2:13" x14ac:dyDescent="0.25">
      <c r="B91" s="6"/>
      <c r="C91" s="264" t="s">
        <v>32</v>
      </c>
      <c r="D91" s="264"/>
      <c r="E91" s="52">
        <v>5</v>
      </c>
      <c r="F91" s="7"/>
      <c r="G91" s="51"/>
      <c r="H91" s="51"/>
      <c r="I91" s="51"/>
      <c r="J91" s="51"/>
      <c r="K91" s="7"/>
      <c r="L91" s="7"/>
      <c r="M91" s="8"/>
    </row>
    <row r="92" spans="2:13" x14ac:dyDescent="0.25">
      <c r="B92" s="6"/>
      <c r="C92" s="264" t="s">
        <v>34</v>
      </c>
      <c r="D92" s="264"/>
      <c r="E92" s="52">
        <v>4</v>
      </c>
      <c r="F92" s="7"/>
      <c r="G92" s="51" t="s">
        <v>194</v>
      </c>
      <c r="H92" s="51"/>
      <c r="I92" s="51"/>
      <c r="J92" s="51"/>
      <c r="K92" s="7"/>
      <c r="L92" s="95"/>
      <c r="M92" s="8"/>
    </row>
    <row r="93" spans="2:13" x14ac:dyDescent="0.25">
      <c r="B93" s="6"/>
      <c r="C93" s="264" t="s">
        <v>36</v>
      </c>
      <c r="D93" s="264"/>
      <c r="E93" s="52">
        <v>3</v>
      </c>
      <c r="F93" s="7"/>
      <c r="G93" s="51" t="s">
        <v>153</v>
      </c>
      <c r="H93" s="51"/>
      <c r="I93" s="51"/>
      <c r="J93" s="51"/>
      <c r="K93" s="7"/>
      <c r="L93" s="7"/>
      <c r="M93" s="8"/>
    </row>
    <row r="94" spans="2:13" x14ac:dyDescent="0.25">
      <c r="B94" s="6"/>
      <c r="C94" s="264" t="s">
        <v>39</v>
      </c>
      <c r="D94" s="264"/>
      <c r="E94" s="52">
        <v>2</v>
      </c>
      <c r="F94" s="7"/>
      <c r="G94" s="51"/>
      <c r="H94" s="51"/>
      <c r="I94" s="51"/>
      <c r="J94" s="51"/>
      <c r="K94" s="7"/>
      <c r="L94" s="7"/>
      <c r="M94" s="8"/>
    </row>
    <row r="95" spans="2:13" x14ac:dyDescent="0.25">
      <c r="B95" s="6"/>
      <c r="C95" s="264" t="s">
        <v>40</v>
      </c>
      <c r="D95" s="264"/>
      <c r="E95" s="52">
        <v>1</v>
      </c>
      <c r="F95" s="7"/>
      <c r="G95" s="51" t="s">
        <v>38</v>
      </c>
      <c r="H95" s="51"/>
      <c r="I95" s="51"/>
      <c r="J95" s="51"/>
      <c r="K95" s="120"/>
      <c r="L95" s="121"/>
      <c r="M95" s="112"/>
    </row>
    <row r="96" spans="2:13" x14ac:dyDescent="0.25">
      <c r="B96" s="6"/>
      <c r="C96" s="7"/>
      <c r="D96" s="7"/>
      <c r="E96" s="7"/>
      <c r="F96" s="7"/>
      <c r="G96" s="7"/>
      <c r="H96" s="7"/>
      <c r="I96" s="7"/>
      <c r="J96" s="7"/>
      <c r="K96" s="120"/>
      <c r="L96" s="120"/>
      <c r="M96" s="112"/>
    </row>
    <row r="97" spans="2:13" ht="15.75" thickBot="1" x14ac:dyDescent="0.3">
      <c r="B97" s="3"/>
      <c r="C97" s="4"/>
      <c r="D97" s="4"/>
      <c r="E97" s="4"/>
      <c r="F97" s="4"/>
      <c r="G97" s="4"/>
      <c r="H97" s="4"/>
      <c r="I97" s="4"/>
      <c r="J97" s="4"/>
      <c r="K97" s="316" t="s">
        <v>12</v>
      </c>
      <c r="L97" s="316"/>
      <c r="M97" s="122"/>
    </row>
    <row r="98" spans="2:13" ht="5.25" customHeight="1" thickBot="1" x14ac:dyDescent="0.3"/>
    <row r="99" spans="2:13" ht="32.25" customHeight="1" thickBot="1" x14ac:dyDescent="0.3">
      <c r="B99" s="277" t="s">
        <v>130</v>
      </c>
      <c r="C99" s="278"/>
      <c r="D99" s="278"/>
      <c r="E99" s="279"/>
      <c r="F99" s="280"/>
      <c r="G99" s="280"/>
      <c r="H99" s="280"/>
      <c r="I99" s="280"/>
      <c r="J99" s="280"/>
      <c r="K99" s="280"/>
      <c r="L99" s="280"/>
      <c r="M99" s="281"/>
    </row>
    <row r="100" spans="2:13" ht="6.75" customHeight="1" thickBot="1" x14ac:dyDescent="0.3"/>
    <row r="101" spans="2:13" ht="15.75" thickBot="1" x14ac:dyDescent="0.3">
      <c r="B101" s="282" t="s">
        <v>10</v>
      </c>
      <c r="C101" s="283"/>
      <c r="D101" s="283"/>
      <c r="E101" s="283"/>
      <c r="F101" s="283"/>
      <c r="G101" s="283"/>
      <c r="H101" s="283"/>
      <c r="I101" s="283"/>
      <c r="J101" s="283"/>
      <c r="K101" s="284"/>
      <c r="L101" s="103"/>
      <c r="M101" s="103" t="s">
        <v>18</v>
      </c>
    </row>
    <row r="102" spans="2:13" ht="6.75" customHeight="1" x14ac:dyDescent="0.25">
      <c r="B102" s="99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43"/>
    </row>
    <row r="103" spans="2:13" x14ac:dyDescent="0.25">
      <c r="B103" s="99">
        <v>5</v>
      </c>
      <c r="C103" s="20" t="s">
        <v>41</v>
      </c>
      <c r="D103" s="20"/>
      <c r="E103" s="20"/>
      <c r="F103" s="7"/>
      <c r="G103" s="7"/>
      <c r="H103" s="7"/>
      <c r="I103" s="7"/>
      <c r="J103" s="7"/>
      <c r="K103" s="7"/>
      <c r="L103" s="7"/>
      <c r="M103" s="8"/>
    </row>
    <row r="104" spans="2:13" x14ac:dyDescent="0.25">
      <c r="B104" s="6"/>
      <c r="C104" s="51" t="s">
        <v>84</v>
      </c>
      <c r="D104" s="51"/>
      <c r="E104" s="51"/>
      <c r="F104" s="51"/>
      <c r="G104" s="51"/>
      <c r="H104" s="51"/>
      <c r="I104" s="51"/>
      <c r="J104" s="7"/>
      <c r="K104" s="7"/>
      <c r="L104" s="7"/>
      <c r="M104" s="8"/>
    </row>
    <row r="105" spans="2:13" x14ac:dyDescent="0.25">
      <c r="B105" s="6"/>
      <c r="C105" s="51" t="s">
        <v>42</v>
      </c>
      <c r="D105" s="51"/>
      <c r="E105" s="51"/>
      <c r="F105" s="51"/>
      <c r="G105" s="51"/>
      <c r="H105" s="51"/>
      <c r="I105" s="51"/>
      <c r="J105" s="7"/>
      <c r="K105" s="7"/>
      <c r="L105" s="7"/>
      <c r="M105" s="8"/>
    </row>
    <row r="106" spans="2:13" x14ac:dyDescent="0.25"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8"/>
    </row>
    <row r="107" spans="2:13" x14ac:dyDescent="0.25">
      <c r="B107" s="6"/>
      <c r="C107" s="262" t="s">
        <v>30</v>
      </c>
      <c r="D107" s="262"/>
      <c r="E107" s="19" t="s">
        <v>31</v>
      </c>
      <c r="F107" s="7"/>
      <c r="G107" s="7"/>
      <c r="H107" s="7"/>
      <c r="I107" s="7"/>
      <c r="J107" s="7"/>
      <c r="K107" s="7"/>
      <c r="L107" s="7"/>
      <c r="M107" s="8"/>
    </row>
    <row r="108" spans="2:13" x14ac:dyDescent="0.25">
      <c r="B108" s="6"/>
      <c r="C108" s="264" t="s">
        <v>33</v>
      </c>
      <c r="D108" s="264"/>
      <c r="E108" s="52">
        <v>5</v>
      </c>
      <c r="F108" s="7"/>
      <c r="G108" s="7"/>
      <c r="H108" s="7"/>
      <c r="I108" s="7"/>
      <c r="J108" s="7"/>
      <c r="K108" s="7"/>
      <c r="L108" s="7"/>
      <c r="M108" s="8"/>
    </row>
    <row r="109" spans="2:13" x14ac:dyDescent="0.25">
      <c r="B109" s="6"/>
      <c r="C109" s="264" t="s">
        <v>43</v>
      </c>
      <c r="D109" s="264"/>
      <c r="E109" s="52">
        <v>4</v>
      </c>
      <c r="F109" s="7"/>
      <c r="G109" s="317" t="s">
        <v>191</v>
      </c>
      <c r="H109" s="317"/>
      <c r="I109" s="317"/>
      <c r="J109" s="317"/>
      <c r="K109" s="137"/>
      <c r="L109" s="124"/>
      <c r="M109" s="112"/>
    </row>
    <row r="110" spans="2:13" x14ac:dyDescent="0.25">
      <c r="B110" s="6"/>
      <c r="C110" s="264" t="s">
        <v>34</v>
      </c>
      <c r="D110" s="264"/>
      <c r="E110" s="52">
        <v>3</v>
      </c>
      <c r="F110" s="7"/>
      <c r="G110" s="120"/>
      <c r="H110" s="252" t="s">
        <v>192</v>
      </c>
      <c r="I110" s="120"/>
      <c r="J110" s="120"/>
      <c r="K110" s="120"/>
      <c r="L110" s="120"/>
      <c r="M110" s="112"/>
    </row>
    <row r="111" spans="2:13" x14ac:dyDescent="0.25">
      <c r="B111" s="6"/>
      <c r="C111" s="264" t="s">
        <v>83</v>
      </c>
      <c r="D111" s="264"/>
      <c r="E111" s="52">
        <v>2</v>
      </c>
      <c r="F111" s="7"/>
      <c r="G111" s="120"/>
      <c r="H111" s="120"/>
      <c r="I111" s="120"/>
      <c r="J111" s="120"/>
      <c r="K111" s="120"/>
      <c r="L111" s="120"/>
      <c r="M111" s="112"/>
    </row>
    <row r="112" spans="2:13" ht="15.75" thickBot="1" x14ac:dyDescent="0.3">
      <c r="B112" s="3"/>
      <c r="C112" s="4"/>
      <c r="D112" s="4"/>
      <c r="E112" s="4"/>
      <c r="F112" s="4"/>
      <c r="G112" s="125"/>
      <c r="H112" s="125"/>
      <c r="I112" s="125"/>
      <c r="J112" s="125"/>
      <c r="K112" s="316" t="s">
        <v>12</v>
      </c>
      <c r="L112" s="316"/>
      <c r="M112" s="126"/>
    </row>
    <row r="113" spans="2:13" ht="4.1500000000000004" customHeight="1" thickBot="1" x14ac:dyDescent="0.3">
      <c r="G113" s="30"/>
      <c r="H113" s="30"/>
      <c r="I113" s="30"/>
      <c r="J113" s="30"/>
      <c r="K113" s="30"/>
      <c r="L113" s="30"/>
      <c r="M113" s="30"/>
    </row>
    <row r="114" spans="2:13" ht="32.25" customHeight="1" thickBot="1" x14ac:dyDescent="0.3">
      <c r="B114" s="277" t="s">
        <v>130</v>
      </c>
      <c r="C114" s="278"/>
      <c r="D114" s="278"/>
      <c r="E114" s="279"/>
      <c r="F114" s="280"/>
      <c r="G114" s="280"/>
      <c r="H114" s="280"/>
      <c r="I114" s="280"/>
      <c r="J114" s="280"/>
      <c r="K114" s="280"/>
      <c r="L114" s="280"/>
      <c r="M114" s="281"/>
    </row>
    <row r="115" spans="2:13" ht="8.25" customHeight="1" x14ac:dyDescent="0.25"/>
    <row r="116" spans="2:13" x14ac:dyDescent="0.25">
      <c r="M116" t="s">
        <v>125</v>
      </c>
    </row>
    <row r="117" spans="2:13" ht="15.75" thickBot="1" x14ac:dyDescent="0.3"/>
    <row r="118" spans="2:13" ht="15.75" thickBot="1" x14ac:dyDescent="0.3">
      <c r="B118" s="288" t="s">
        <v>10</v>
      </c>
      <c r="C118" s="288"/>
      <c r="D118" s="288"/>
      <c r="E118" s="288"/>
      <c r="F118" s="288"/>
      <c r="G118" s="288"/>
      <c r="H118" s="288"/>
      <c r="I118" s="288" t="s">
        <v>25</v>
      </c>
      <c r="J118" s="288"/>
      <c r="K118" s="288"/>
      <c r="L118" s="103" t="s">
        <v>13</v>
      </c>
      <c r="M118" s="103" t="s">
        <v>18</v>
      </c>
    </row>
    <row r="119" spans="2:13" ht="6.75" customHeight="1" x14ac:dyDescent="0.25">
      <c r="B119" s="99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43"/>
    </row>
    <row r="120" spans="2:13" x14ac:dyDescent="0.25">
      <c r="B120" s="99">
        <v>6</v>
      </c>
      <c r="C120" s="289" t="s">
        <v>44</v>
      </c>
      <c r="D120" s="289"/>
      <c r="E120" s="289"/>
      <c r="F120" s="289"/>
      <c r="G120" s="289"/>
      <c r="H120" s="289"/>
      <c r="I120" s="7"/>
      <c r="J120" s="7"/>
      <c r="K120" s="7"/>
      <c r="L120" s="7"/>
      <c r="M120" s="8"/>
    </row>
    <row r="121" spans="2:13" x14ac:dyDescent="0.25">
      <c r="B121" s="6"/>
      <c r="C121" s="268" t="s">
        <v>135</v>
      </c>
      <c r="D121" s="268"/>
      <c r="E121" s="268"/>
      <c r="F121" s="268"/>
      <c r="G121" s="268"/>
      <c r="H121" s="268"/>
      <c r="I121" s="272"/>
      <c r="J121" s="273"/>
      <c r="K121" s="274"/>
      <c r="L121" s="100"/>
      <c r="M121" s="74">
        <f>IF(L121="Y",1,0)</f>
        <v>0</v>
      </c>
    </row>
    <row r="122" spans="2:13" x14ac:dyDescent="0.25">
      <c r="B122" s="6"/>
      <c r="C122" s="268" t="s">
        <v>136</v>
      </c>
      <c r="D122" s="268"/>
      <c r="E122" s="268"/>
      <c r="F122" s="268"/>
      <c r="G122" s="268"/>
      <c r="H122" s="268"/>
      <c r="I122" s="272"/>
      <c r="J122" s="273"/>
      <c r="K122" s="274"/>
      <c r="L122" s="100"/>
      <c r="M122" s="74">
        <f>IF(L122="Y",1,0)</f>
        <v>0</v>
      </c>
    </row>
    <row r="123" spans="2:13" x14ac:dyDescent="0.25">
      <c r="B123" s="6"/>
      <c r="C123" s="268" t="s">
        <v>137</v>
      </c>
      <c r="D123" s="268"/>
      <c r="E123" s="268"/>
      <c r="F123" s="268"/>
      <c r="G123" s="268"/>
      <c r="H123" s="268"/>
      <c r="I123" s="272"/>
      <c r="J123" s="273"/>
      <c r="K123" s="274"/>
      <c r="L123" s="100"/>
      <c r="M123" s="74">
        <f>IF(L123="Y",1,0)</f>
        <v>0</v>
      </c>
    </row>
    <row r="124" spans="2:13" x14ac:dyDescent="0.25">
      <c r="B124" s="6"/>
      <c r="C124" s="51" t="s">
        <v>138</v>
      </c>
      <c r="D124" s="51"/>
      <c r="E124" s="51"/>
      <c r="F124" s="51"/>
      <c r="G124" s="51"/>
      <c r="H124" s="51"/>
      <c r="I124" s="272"/>
      <c r="J124" s="273"/>
      <c r="K124" s="274"/>
      <c r="L124" s="100"/>
      <c r="M124" s="74">
        <f>IF(L124="Y",1,0)</f>
        <v>0</v>
      </c>
    </row>
    <row r="125" spans="2:13" ht="7.5" customHeight="1" x14ac:dyDescent="0.25"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112"/>
    </row>
    <row r="126" spans="2:13" ht="9" customHeight="1" x14ac:dyDescent="0.25"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112"/>
    </row>
    <row r="127" spans="2:13" x14ac:dyDescent="0.25">
      <c r="B127" s="99">
        <v>7</v>
      </c>
      <c r="C127" s="20" t="s">
        <v>149</v>
      </c>
      <c r="D127" s="7"/>
      <c r="E127" s="7"/>
      <c r="F127" s="7"/>
      <c r="G127" s="7"/>
      <c r="H127" s="7"/>
      <c r="I127" s="7"/>
      <c r="J127" s="287"/>
      <c r="K127" s="287"/>
      <c r="L127" s="7"/>
      <c r="M127" s="112"/>
    </row>
    <row r="128" spans="2:13" ht="15" customHeight="1" x14ac:dyDescent="0.25">
      <c r="B128" s="6"/>
      <c r="C128" s="268" t="s">
        <v>154</v>
      </c>
      <c r="D128" s="268"/>
      <c r="E128" s="268"/>
      <c r="F128" s="268"/>
      <c r="G128" s="268"/>
      <c r="H128" s="268"/>
      <c r="I128" s="290"/>
      <c r="J128" s="291"/>
      <c r="K128" s="292"/>
      <c r="L128" s="100"/>
      <c r="M128" s="74">
        <f>IF(L128="Y",2,0)</f>
        <v>0</v>
      </c>
    </row>
    <row r="129" spans="2:13" ht="15" customHeight="1" x14ac:dyDescent="0.25">
      <c r="B129" s="6"/>
      <c r="C129" s="276" t="s">
        <v>179</v>
      </c>
      <c r="D129" s="276"/>
      <c r="E129" s="276"/>
      <c r="F129" s="276"/>
      <c r="G129" s="276"/>
      <c r="H129" s="285"/>
      <c r="I129" s="318"/>
      <c r="J129" s="319"/>
      <c r="K129" s="319"/>
      <c r="L129" s="214"/>
      <c r="M129" s="231"/>
    </row>
    <row r="130" spans="2:13" ht="15" customHeight="1" x14ac:dyDescent="0.25">
      <c r="B130" s="6"/>
      <c r="C130" s="276" t="s">
        <v>185</v>
      </c>
      <c r="D130" s="276"/>
      <c r="E130" s="276"/>
      <c r="F130" s="276"/>
      <c r="G130" s="276"/>
      <c r="H130" s="285"/>
      <c r="I130" s="321"/>
      <c r="J130" s="268"/>
      <c r="K130" s="322"/>
      <c r="L130" s="234"/>
      <c r="M130" s="233"/>
    </row>
    <row r="131" spans="2:13" ht="15" customHeight="1" x14ac:dyDescent="0.25">
      <c r="B131" s="6"/>
      <c r="C131" s="276" t="s">
        <v>186</v>
      </c>
      <c r="D131" s="276"/>
      <c r="E131" s="276"/>
      <c r="F131" s="276"/>
      <c r="G131" s="276"/>
      <c r="H131" s="285"/>
      <c r="I131" s="323"/>
      <c r="J131" s="324"/>
      <c r="K131" s="325"/>
      <c r="L131" s="234"/>
      <c r="M131" s="233">
        <f>IF(L131="Y",2,0)</f>
        <v>0</v>
      </c>
    </row>
    <row r="132" spans="2:13" x14ac:dyDescent="0.25">
      <c r="B132" s="6"/>
      <c r="C132" s="320" t="s">
        <v>134</v>
      </c>
      <c r="D132" s="320"/>
      <c r="E132" s="320"/>
      <c r="F132" s="320"/>
      <c r="G132" s="320"/>
      <c r="H132" s="320"/>
      <c r="I132" s="264"/>
      <c r="J132" s="264"/>
      <c r="K132" s="264"/>
      <c r="L132" s="100"/>
      <c r="M132" s="74">
        <f>IF(L132="Y",2,0)</f>
        <v>0</v>
      </c>
    </row>
    <row r="133" spans="2:13" ht="15" customHeight="1" x14ac:dyDescent="0.25">
      <c r="B133" s="6"/>
      <c r="C133" s="326" t="s">
        <v>180</v>
      </c>
      <c r="D133" s="326"/>
      <c r="E133" s="326"/>
      <c r="F133" s="326"/>
      <c r="G133" s="326"/>
      <c r="H133" s="326"/>
      <c r="I133" s="318"/>
      <c r="J133" s="319"/>
      <c r="K133" s="327"/>
      <c r="L133" s="237"/>
      <c r="M133" s="236"/>
    </row>
    <row r="134" spans="2:13" ht="15" customHeight="1" x14ac:dyDescent="0.25">
      <c r="B134" s="6"/>
      <c r="C134" s="276" t="s">
        <v>181</v>
      </c>
      <c r="D134" s="276"/>
      <c r="E134" s="276"/>
      <c r="F134" s="276"/>
      <c r="G134" s="276"/>
      <c r="H134" s="285"/>
      <c r="I134" s="323"/>
      <c r="J134" s="324"/>
      <c r="K134" s="325"/>
      <c r="L134" s="234"/>
      <c r="M134" s="232">
        <f>IF(L134="Y",1,0)</f>
        <v>0</v>
      </c>
    </row>
    <row r="135" spans="2:13" ht="15" customHeight="1" x14ac:dyDescent="0.25">
      <c r="B135" s="6"/>
      <c r="C135" s="326" t="s">
        <v>182</v>
      </c>
      <c r="D135" s="326"/>
      <c r="E135" s="326"/>
      <c r="F135" s="326"/>
      <c r="G135" s="326"/>
      <c r="H135" s="326"/>
      <c r="I135" s="239"/>
      <c r="J135" s="240"/>
      <c r="K135" s="241"/>
      <c r="L135" s="214"/>
      <c r="M135" s="242"/>
    </row>
    <row r="136" spans="2:13" ht="15" customHeight="1" x14ac:dyDescent="0.25">
      <c r="B136" s="6"/>
      <c r="C136" s="276" t="s">
        <v>187</v>
      </c>
      <c r="D136" s="276"/>
      <c r="E136" s="276"/>
      <c r="F136" s="276"/>
      <c r="G136" s="276"/>
      <c r="H136" s="285"/>
      <c r="I136" s="226"/>
      <c r="J136" s="209"/>
      <c r="K136" s="227"/>
      <c r="L136" s="234"/>
      <c r="M136" s="238"/>
    </row>
    <row r="137" spans="2:13" ht="15" customHeight="1" x14ac:dyDescent="0.25">
      <c r="B137" s="6"/>
      <c r="C137" s="276" t="s">
        <v>188</v>
      </c>
      <c r="D137" s="276"/>
      <c r="E137" s="276"/>
      <c r="F137" s="276"/>
      <c r="G137" s="276"/>
      <c r="H137" s="285"/>
      <c r="I137" s="228"/>
      <c r="J137" s="229"/>
      <c r="K137" s="230"/>
      <c r="L137" s="234"/>
      <c r="M137" s="232">
        <f t="shared" ref="M137" si="3">IF(L137="Y",1,0)</f>
        <v>0</v>
      </c>
    </row>
    <row r="138" spans="2:13" ht="15" customHeight="1" x14ac:dyDescent="0.25">
      <c r="B138" s="6"/>
      <c r="C138" s="326" t="s">
        <v>183</v>
      </c>
      <c r="D138" s="326"/>
      <c r="E138" s="326"/>
      <c r="F138" s="326"/>
      <c r="G138" s="326"/>
      <c r="H138" s="326"/>
      <c r="I138" s="267"/>
      <c r="J138" s="267"/>
      <c r="K138" s="267"/>
      <c r="L138" s="214"/>
      <c r="M138" s="231"/>
    </row>
    <row r="139" spans="2:13" ht="15" customHeight="1" x14ac:dyDescent="0.25">
      <c r="B139" s="6"/>
      <c r="C139" s="276" t="s">
        <v>184</v>
      </c>
      <c r="D139" s="276"/>
      <c r="E139" s="276"/>
      <c r="F139" s="276"/>
      <c r="G139" s="276"/>
      <c r="H139" s="276"/>
      <c r="I139" s="331"/>
      <c r="J139" s="331"/>
      <c r="K139" s="331"/>
      <c r="L139" s="235"/>
      <c r="M139" s="232">
        <f t="shared" ref="M139" si="4">IF(L139="Y",1,0)</f>
        <v>0</v>
      </c>
    </row>
    <row r="140" spans="2:13" ht="6.75" customHeight="1" x14ac:dyDescent="0.25"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112"/>
    </row>
    <row r="141" spans="2:13" ht="15.75" thickBot="1" x14ac:dyDescent="0.3">
      <c r="B141" s="3"/>
      <c r="C141" s="4"/>
      <c r="D141" s="4"/>
      <c r="E141" s="4"/>
      <c r="F141" s="4"/>
      <c r="G141" s="4"/>
      <c r="H141" s="4"/>
      <c r="I141" s="4"/>
      <c r="J141" s="4"/>
      <c r="K141" s="275" t="s">
        <v>12</v>
      </c>
      <c r="L141" s="275"/>
      <c r="M141" s="127">
        <f>+M121+M122+M123+M124+M128+M131+M132+M134+M137+M139</f>
        <v>0</v>
      </c>
    </row>
    <row r="142" spans="2:13" ht="4.1500000000000004" customHeight="1" thickBot="1" x14ac:dyDescent="0.3"/>
    <row r="143" spans="2:13" ht="32.25" customHeight="1" thickBot="1" x14ac:dyDescent="0.3">
      <c r="B143" s="277" t="s">
        <v>130</v>
      </c>
      <c r="C143" s="278"/>
      <c r="D143" s="278"/>
      <c r="E143" s="279"/>
      <c r="F143" s="280"/>
      <c r="G143" s="280"/>
      <c r="H143" s="280"/>
      <c r="I143" s="280"/>
      <c r="J143" s="280"/>
      <c r="K143" s="280"/>
      <c r="L143" s="280"/>
      <c r="M143" s="281"/>
    </row>
    <row r="144" spans="2:13" ht="6.75" customHeight="1" thickBot="1" x14ac:dyDescent="0.3"/>
    <row r="145" spans="2:13" ht="15.75" thickBot="1" x14ac:dyDescent="0.3">
      <c r="B145" s="288" t="s">
        <v>10</v>
      </c>
      <c r="C145" s="288"/>
      <c r="D145" s="288"/>
      <c r="E145" s="288"/>
      <c r="F145" s="288"/>
      <c r="G145" s="288"/>
      <c r="H145" s="288"/>
      <c r="I145" s="288" t="s">
        <v>25</v>
      </c>
      <c r="J145" s="288"/>
      <c r="K145" s="288"/>
      <c r="L145" s="103"/>
      <c r="M145" s="103" t="s">
        <v>18</v>
      </c>
    </row>
    <row r="146" spans="2:13" ht="6.75" customHeight="1" x14ac:dyDescent="0.25">
      <c r="B146" s="99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43"/>
    </row>
    <row r="147" spans="2:13" x14ac:dyDescent="0.25">
      <c r="B147" s="99">
        <v>8</v>
      </c>
      <c r="C147" s="20" t="s">
        <v>45</v>
      </c>
      <c r="D147" s="20"/>
      <c r="E147" s="20"/>
      <c r="F147" s="7"/>
      <c r="G147" s="7"/>
      <c r="H147" s="7"/>
      <c r="I147" s="7"/>
      <c r="J147" s="7"/>
      <c r="K147" s="7"/>
      <c r="L147" s="7"/>
      <c r="M147" s="8"/>
    </row>
    <row r="148" spans="2:13" x14ac:dyDescent="0.25">
      <c r="B148" s="6"/>
      <c r="C148" s="56" t="s">
        <v>190</v>
      </c>
      <c r="D148" s="7"/>
      <c r="E148" s="7"/>
      <c r="F148" s="7"/>
      <c r="G148" s="7"/>
      <c r="H148" s="7"/>
      <c r="I148" s="7"/>
      <c r="J148" s="7"/>
      <c r="K148" s="7"/>
      <c r="L148" s="7"/>
      <c r="M148" s="8"/>
    </row>
    <row r="149" spans="2:13" ht="9" customHeight="1" x14ac:dyDescent="0.25">
      <c r="B149" s="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8"/>
    </row>
    <row r="150" spans="2:13" ht="15.75" x14ac:dyDescent="0.25">
      <c r="B150" s="6"/>
      <c r="C150" s="51" t="s">
        <v>46</v>
      </c>
      <c r="D150" s="51"/>
      <c r="E150" s="51"/>
      <c r="F150" s="244"/>
      <c r="G150" s="244"/>
      <c r="H150" s="244"/>
      <c r="I150" s="329" t="s">
        <v>189</v>
      </c>
      <c r="J150" s="329"/>
      <c r="K150" s="329"/>
      <c r="L150" s="329"/>
      <c r="M150" s="330"/>
    </row>
    <row r="151" spans="2:13" x14ac:dyDescent="0.25">
      <c r="B151" s="6"/>
      <c r="C151" s="328" t="s">
        <v>47</v>
      </c>
      <c r="D151" s="328"/>
      <c r="E151" s="328"/>
      <c r="F151" s="328"/>
      <c r="G151" s="328"/>
      <c r="H151" s="328"/>
      <c r="I151" s="328"/>
      <c r="J151" s="328"/>
      <c r="K151" s="7"/>
      <c r="L151" s="7"/>
      <c r="M151" s="8"/>
    </row>
    <row r="152" spans="2:13" x14ac:dyDescent="0.25">
      <c r="B152" s="6"/>
      <c r="C152" s="268" t="s">
        <v>48</v>
      </c>
      <c r="D152" s="268"/>
      <c r="E152" s="268"/>
      <c r="F152" s="268"/>
      <c r="G152" s="268"/>
      <c r="H152" s="268"/>
      <c r="I152" s="268"/>
      <c r="J152" s="51"/>
      <c r="K152" s="7"/>
      <c r="L152" s="7"/>
      <c r="M152" s="8"/>
    </row>
    <row r="153" spans="2:13" ht="6.75" customHeight="1" x14ac:dyDescent="0.25">
      <c r="B153" s="6"/>
      <c r="C153" s="287"/>
      <c r="D153" s="287"/>
      <c r="E153" s="7"/>
      <c r="F153" s="7"/>
      <c r="G153" s="287"/>
      <c r="H153" s="287"/>
      <c r="I153" s="287"/>
      <c r="J153" s="287"/>
      <c r="K153" s="287"/>
      <c r="L153" s="7"/>
      <c r="M153" s="8"/>
    </row>
    <row r="154" spans="2:13" x14ac:dyDescent="0.25">
      <c r="B154" s="6"/>
      <c r="C154" s="262" t="s">
        <v>49</v>
      </c>
      <c r="D154" s="262"/>
      <c r="E154" s="50" t="s">
        <v>50</v>
      </c>
      <c r="F154" s="262" t="s">
        <v>51</v>
      </c>
      <c r="G154" s="262"/>
      <c r="H154" s="262"/>
      <c r="I154" s="262" t="s">
        <v>52</v>
      </c>
      <c r="J154" s="262"/>
      <c r="K154" s="262"/>
      <c r="L154" s="101" t="s">
        <v>53</v>
      </c>
      <c r="M154" s="253"/>
    </row>
    <row r="155" spans="2:13" x14ac:dyDescent="0.25">
      <c r="B155" s="99">
        <v>1</v>
      </c>
      <c r="C155" s="261"/>
      <c r="D155" s="261"/>
      <c r="E155" s="251"/>
      <c r="F155" s="261"/>
      <c r="G155" s="261"/>
      <c r="H155" s="261"/>
      <c r="I155" s="261"/>
      <c r="J155" s="261"/>
      <c r="K155" s="261"/>
      <c r="L155" s="251"/>
      <c r="M155" s="254"/>
    </row>
    <row r="156" spans="2:13" x14ac:dyDescent="0.25">
      <c r="B156" s="99">
        <v>2</v>
      </c>
      <c r="C156" s="261"/>
      <c r="D156" s="261"/>
      <c r="E156" s="251"/>
      <c r="F156" s="261"/>
      <c r="G156" s="261"/>
      <c r="H156" s="261"/>
      <c r="I156" s="261"/>
      <c r="J156" s="261"/>
      <c r="K156" s="261"/>
      <c r="L156" s="251"/>
      <c r="M156" s="254"/>
    </row>
    <row r="157" spans="2:13" x14ac:dyDescent="0.25">
      <c r="B157" s="99">
        <v>3</v>
      </c>
      <c r="C157" s="261"/>
      <c r="D157" s="261"/>
      <c r="E157" s="251"/>
      <c r="F157" s="261"/>
      <c r="G157" s="261"/>
      <c r="H157" s="261"/>
      <c r="I157" s="261"/>
      <c r="J157" s="261"/>
      <c r="K157" s="261"/>
      <c r="L157" s="251"/>
      <c r="M157" s="254"/>
    </row>
    <row r="158" spans="2:13" x14ac:dyDescent="0.25">
      <c r="B158" s="99">
        <v>4</v>
      </c>
      <c r="C158" s="261"/>
      <c r="D158" s="261"/>
      <c r="E158" s="251"/>
      <c r="F158" s="261"/>
      <c r="G158" s="261"/>
      <c r="H158" s="261"/>
      <c r="I158" s="261"/>
      <c r="J158" s="261"/>
      <c r="K158" s="261"/>
      <c r="L158" s="251"/>
      <c r="M158" s="254"/>
    </row>
    <row r="159" spans="2:13" x14ac:dyDescent="0.25">
      <c r="B159" s="99">
        <v>5</v>
      </c>
      <c r="C159" s="261"/>
      <c r="D159" s="261"/>
      <c r="E159" s="251"/>
      <c r="F159" s="261"/>
      <c r="G159" s="261"/>
      <c r="H159" s="261"/>
      <c r="I159" s="261"/>
      <c r="J159" s="261"/>
      <c r="K159" s="261"/>
      <c r="L159" s="251"/>
      <c r="M159" s="254"/>
    </row>
    <row r="160" spans="2:13" x14ac:dyDescent="0.25">
      <c r="B160" s="6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5"/>
    </row>
    <row r="161" spans="2:13" x14ac:dyDescent="0.25">
      <c r="B161" s="6"/>
      <c r="C161" s="57" t="s">
        <v>126</v>
      </c>
      <c r="D161" s="57"/>
      <c r="E161" s="57"/>
      <c r="F161" s="58"/>
      <c r="G161" s="58"/>
      <c r="H161" s="58"/>
      <c r="I161" s="25"/>
      <c r="J161" s="25"/>
      <c r="K161" s="25"/>
      <c r="L161" s="25"/>
      <c r="M161" s="255"/>
    </row>
    <row r="162" spans="2:13" x14ac:dyDescent="0.25">
      <c r="B162" s="6"/>
      <c r="C162" s="262" t="s">
        <v>49</v>
      </c>
      <c r="D162" s="262"/>
      <c r="E162" s="19" t="s">
        <v>50</v>
      </c>
      <c r="F162" s="262" t="s">
        <v>54</v>
      </c>
      <c r="G162" s="262"/>
      <c r="H162" s="262"/>
      <c r="I162" s="262" t="s">
        <v>52</v>
      </c>
      <c r="J162" s="262"/>
      <c r="K162" s="262"/>
      <c r="L162" s="262"/>
      <c r="M162" s="253"/>
    </row>
    <row r="163" spans="2:13" x14ac:dyDescent="0.25">
      <c r="B163" s="6"/>
      <c r="C163" s="264"/>
      <c r="D163" s="264"/>
      <c r="E163" s="95"/>
      <c r="F163" s="264"/>
      <c r="G163" s="264"/>
      <c r="H163" s="264"/>
      <c r="I163" s="264"/>
      <c r="J163" s="264"/>
      <c r="K163" s="264"/>
      <c r="L163" s="264"/>
      <c r="M163" s="256"/>
    </row>
    <row r="164" spans="2:13" x14ac:dyDescent="0.25">
      <c r="B164" s="6"/>
      <c r="C164" s="24"/>
      <c r="D164" s="24"/>
      <c r="E164" s="23"/>
      <c r="F164" s="16"/>
      <c r="G164" s="16"/>
      <c r="H164" s="16"/>
      <c r="I164" s="16"/>
      <c r="J164" s="16"/>
      <c r="K164" s="16"/>
      <c r="L164" s="7"/>
      <c r="M164" s="255"/>
    </row>
    <row r="165" spans="2:13" x14ac:dyDescent="0.25">
      <c r="B165" s="6"/>
      <c r="C165" s="265" t="s">
        <v>127</v>
      </c>
      <c r="D165" s="265"/>
      <c r="E165" s="265"/>
      <c r="F165" s="265"/>
      <c r="G165" s="265"/>
      <c r="H165" s="265"/>
      <c r="I165" s="265"/>
      <c r="J165" s="265"/>
      <c r="K165" s="16"/>
      <c r="L165" s="7"/>
      <c r="M165" s="255"/>
    </row>
    <row r="166" spans="2:13" x14ac:dyDescent="0.25">
      <c r="B166" s="6"/>
      <c r="C166" s="263" t="s">
        <v>49</v>
      </c>
      <c r="D166" s="263"/>
      <c r="E166" s="26" t="s">
        <v>50</v>
      </c>
      <c r="F166" s="263" t="s">
        <v>54</v>
      </c>
      <c r="G166" s="263"/>
      <c r="H166" s="263"/>
      <c r="I166" s="262" t="s">
        <v>52</v>
      </c>
      <c r="J166" s="262"/>
      <c r="K166" s="262"/>
      <c r="L166" s="262"/>
      <c r="M166" s="253"/>
    </row>
    <row r="167" spans="2:13" ht="15" customHeight="1" x14ac:dyDescent="0.25">
      <c r="B167" s="6"/>
      <c r="C167" s="261"/>
      <c r="D167" s="261"/>
      <c r="E167" s="96"/>
      <c r="F167" s="261"/>
      <c r="G167" s="261"/>
      <c r="H167" s="261"/>
      <c r="I167" s="261"/>
      <c r="J167" s="261"/>
      <c r="K167" s="261"/>
      <c r="L167" s="261"/>
      <c r="M167" s="256"/>
    </row>
    <row r="168" spans="2:13" ht="15" customHeight="1" x14ac:dyDescent="0.25">
      <c r="B168" s="6"/>
      <c r="C168" s="261"/>
      <c r="D168" s="261"/>
      <c r="E168" s="96"/>
      <c r="F168" s="261"/>
      <c r="G168" s="261"/>
      <c r="H168" s="261"/>
      <c r="I168" s="261"/>
      <c r="J168" s="261"/>
      <c r="K168" s="261"/>
      <c r="L168" s="261"/>
      <c r="M168" s="256"/>
    </row>
    <row r="169" spans="2:13" ht="6.75" customHeight="1" x14ac:dyDescent="0.25"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255"/>
    </row>
    <row r="170" spans="2:13" ht="15.75" thickBot="1" x14ac:dyDescent="0.3">
      <c r="B170" s="3"/>
      <c r="C170" s="4"/>
      <c r="D170" s="4"/>
      <c r="E170" s="4"/>
      <c r="F170" s="4"/>
      <c r="G170" s="4"/>
      <c r="H170" s="4"/>
      <c r="I170" s="4"/>
      <c r="J170" s="4"/>
      <c r="K170" s="275" t="s">
        <v>12</v>
      </c>
      <c r="L170" s="275"/>
      <c r="M170" s="257">
        <f>SUM(M155+M156+M157+M158+M159+M163+M167+M168)</f>
        <v>0</v>
      </c>
    </row>
    <row r="171" spans="2:13" ht="4.1500000000000004" customHeight="1" thickBot="1" x14ac:dyDescent="0.3"/>
    <row r="172" spans="2:13" ht="32.25" customHeight="1" thickBot="1" x14ac:dyDescent="0.3">
      <c r="B172" s="277" t="s">
        <v>130</v>
      </c>
      <c r="C172" s="278"/>
      <c r="D172" s="278"/>
      <c r="E172" s="279"/>
      <c r="F172" s="280"/>
      <c r="G172" s="280"/>
      <c r="H172" s="280"/>
      <c r="I172" s="280"/>
      <c r="J172" s="280"/>
      <c r="K172" s="280"/>
      <c r="L172" s="280"/>
      <c r="M172" s="281"/>
    </row>
    <row r="173" spans="2:13" ht="7.5" customHeight="1" x14ac:dyDescent="0.25"/>
    <row r="174" spans="2:13" x14ac:dyDescent="0.25">
      <c r="M174" t="s">
        <v>128</v>
      </c>
    </row>
    <row r="175" spans="2:13" ht="15.75" thickBot="1" x14ac:dyDescent="0.3"/>
    <row r="176" spans="2:13" ht="15.75" thickBot="1" x14ac:dyDescent="0.3">
      <c r="B176" s="288" t="s">
        <v>10</v>
      </c>
      <c r="C176" s="288"/>
      <c r="D176" s="288"/>
      <c r="E176" s="288"/>
      <c r="F176" s="288"/>
      <c r="G176" s="288"/>
      <c r="H176" s="288"/>
      <c r="I176" s="288" t="s">
        <v>25</v>
      </c>
      <c r="J176" s="288"/>
      <c r="K176" s="288"/>
      <c r="L176" s="103" t="s">
        <v>13</v>
      </c>
      <c r="M176" s="103" t="s">
        <v>18</v>
      </c>
    </row>
    <row r="177" spans="2:13" ht="6.75" customHeight="1" x14ac:dyDescent="0.25">
      <c r="B177" s="99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43"/>
    </row>
    <row r="178" spans="2:13" x14ac:dyDescent="0.25">
      <c r="B178" s="99">
        <v>9</v>
      </c>
      <c r="C178" s="289" t="s">
        <v>55</v>
      </c>
      <c r="D178" s="289"/>
      <c r="E178" s="289"/>
      <c r="F178" s="289"/>
      <c r="G178" s="289"/>
      <c r="H178" s="289"/>
      <c r="I178" s="7"/>
      <c r="J178" s="7"/>
      <c r="K178" s="7"/>
      <c r="L178" s="7"/>
      <c r="M178" s="8"/>
    </row>
    <row r="179" spans="2:13" x14ac:dyDescent="0.25">
      <c r="B179" s="6"/>
      <c r="C179" s="276" t="s">
        <v>170</v>
      </c>
      <c r="D179" s="276"/>
      <c r="E179" s="276"/>
      <c r="F179" s="276"/>
      <c r="G179" s="276"/>
      <c r="H179" s="276"/>
      <c r="I179" s="276"/>
      <c r="J179" s="276"/>
      <c r="K179" s="276"/>
      <c r="L179" s="7"/>
      <c r="M179" s="8"/>
    </row>
    <row r="180" spans="2:13" x14ac:dyDescent="0.25">
      <c r="B180" s="128"/>
      <c r="C180" s="334" t="s">
        <v>56</v>
      </c>
      <c r="D180" s="335"/>
      <c r="E180" s="335"/>
      <c r="F180" s="335"/>
      <c r="G180" s="335"/>
      <c r="H180" s="336"/>
      <c r="I180" s="338"/>
      <c r="J180" s="338"/>
      <c r="K180" s="338"/>
      <c r="L180" s="66"/>
      <c r="M180" s="74">
        <f>IF(L180="Y",2,0)</f>
        <v>0</v>
      </c>
    </row>
    <row r="181" spans="2:13" x14ac:dyDescent="0.25">
      <c r="B181" s="128"/>
      <c r="C181" s="334" t="s">
        <v>57</v>
      </c>
      <c r="D181" s="335"/>
      <c r="E181" s="335"/>
      <c r="F181" s="335"/>
      <c r="G181" s="335"/>
      <c r="H181" s="336"/>
      <c r="I181" s="338"/>
      <c r="J181" s="338"/>
      <c r="K181" s="338"/>
      <c r="L181" s="66"/>
      <c r="M181" s="74">
        <f>IF(L181="Y",1,0)</f>
        <v>0</v>
      </c>
    </row>
    <row r="182" spans="2:13" x14ac:dyDescent="0.25">
      <c r="B182" s="128"/>
      <c r="C182" s="334" t="s">
        <v>58</v>
      </c>
      <c r="D182" s="335"/>
      <c r="E182" s="335"/>
      <c r="F182" s="335"/>
      <c r="G182" s="335"/>
      <c r="H182" s="336"/>
      <c r="I182" s="333"/>
      <c r="J182" s="333"/>
      <c r="K182" s="333"/>
      <c r="L182" s="66"/>
      <c r="M182" s="224">
        <f>IF(L182="Y",0.5,0)</f>
        <v>0</v>
      </c>
    </row>
    <row r="183" spans="2:13" x14ac:dyDescent="0.25">
      <c r="B183" s="128"/>
      <c r="C183" s="334" t="s">
        <v>59</v>
      </c>
      <c r="D183" s="335"/>
      <c r="E183" s="335"/>
      <c r="F183" s="335"/>
      <c r="G183" s="335"/>
      <c r="H183" s="336"/>
      <c r="I183" s="333"/>
      <c r="J183" s="333"/>
      <c r="K183" s="333"/>
      <c r="L183" s="66"/>
      <c r="M183" s="224">
        <f>IF(L183="Y",0.5,0)</f>
        <v>0</v>
      </c>
    </row>
    <row r="184" spans="2:13" ht="7.15" customHeight="1" x14ac:dyDescent="0.25">
      <c r="B184" s="128"/>
      <c r="C184" s="120"/>
      <c r="D184" s="120"/>
      <c r="E184" s="120"/>
      <c r="F184" s="120"/>
      <c r="G184" s="120"/>
      <c r="H184" s="120"/>
      <c r="I184" s="120"/>
      <c r="J184" s="120"/>
      <c r="K184" s="120"/>
      <c r="L184" s="123"/>
      <c r="M184" s="112"/>
    </row>
    <row r="185" spans="2:13" ht="15" customHeight="1" x14ac:dyDescent="0.25">
      <c r="B185" s="128"/>
      <c r="C185" s="317" t="s">
        <v>173</v>
      </c>
      <c r="D185" s="317"/>
      <c r="E185" s="317"/>
      <c r="F185" s="317"/>
      <c r="G185" s="317"/>
      <c r="H185" s="317"/>
      <c r="I185" s="338"/>
      <c r="J185" s="338"/>
      <c r="K185" s="338"/>
      <c r="L185" s="66"/>
      <c r="M185" s="74">
        <f>IF(L185="Y",8,0)</f>
        <v>0</v>
      </c>
    </row>
    <row r="186" spans="2:13" ht="12.95" customHeight="1" x14ac:dyDescent="0.25">
      <c r="B186" s="128"/>
      <c r="C186" s="339" t="s">
        <v>169</v>
      </c>
      <c r="D186" s="339"/>
      <c r="E186" s="339"/>
      <c r="F186" s="339"/>
      <c r="G186" s="339"/>
      <c r="H186" s="339"/>
      <c r="I186" s="340"/>
      <c r="J186" s="340"/>
      <c r="K186" s="340"/>
      <c r="L186" s="217"/>
      <c r="M186" s="216"/>
    </row>
    <row r="187" spans="2:13" ht="15" customHeight="1" x14ac:dyDescent="0.25">
      <c r="B187" s="128"/>
      <c r="C187" s="339" t="s">
        <v>174</v>
      </c>
      <c r="D187" s="339"/>
      <c r="E187" s="339"/>
      <c r="F187" s="339"/>
      <c r="G187" s="339"/>
      <c r="H187" s="342"/>
      <c r="I187" s="344"/>
      <c r="J187" s="345"/>
      <c r="K187" s="346"/>
      <c r="L187" s="210"/>
      <c r="M187" s="74">
        <f>IF(L187="Y",2,0)</f>
        <v>0</v>
      </c>
    </row>
    <row r="188" spans="2:13" x14ac:dyDescent="0.25">
      <c r="B188" s="128"/>
      <c r="C188" s="317" t="s">
        <v>175</v>
      </c>
      <c r="D188" s="317"/>
      <c r="E188" s="317"/>
      <c r="F188" s="317"/>
      <c r="G188" s="317"/>
      <c r="H188" s="317"/>
      <c r="I188" s="337"/>
      <c r="J188" s="337"/>
      <c r="K188" s="337"/>
      <c r="L188" s="66"/>
      <c r="M188" s="74">
        <f>IF(L188="Y",2,0)</f>
        <v>0</v>
      </c>
    </row>
    <row r="189" spans="2:13" ht="14.45" customHeight="1" x14ac:dyDescent="0.25">
      <c r="B189" s="128"/>
      <c r="C189" s="339" t="s">
        <v>176</v>
      </c>
      <c r="D189" s="339"/>
      <c r="E189" s="339"/>
      <c r="F189" s="339"/>
      <c r="G189" s="339"/>
      <c r="H189" s="342"/>
      <c r="I189" s="343"/>
      <c r="J189" s="343"/>
      <c r="K189" s="343"/>
      <c r="L189" s="66"/>
      <c r="M189" s="74">
        <f t="shared" ref="M189" si="5">IF(L189="Y",1,0)</f>
        <v>0</v>
      </c>
    </row>
    <row r="190" spans="2:13" ht="15" customHeight="1" x14ac:dyDescent="0.25">
      <c r="B190" s="128"/>
      <c r="C190" s="339" t="s">
        <v>132</v>
      </c>
      <c r="D190" s="339"/>
      <c r="E190" s="339"/>
      <c r="F190" s="339"/>
      <c r="G190" s="339"/>
      <c r="H190" s="339"/>
      <c r="I190" s="340"/>
      <c r="J190" s="340"/>
      <c r="K190" s="340"/>
      <c r="L190" s="217"/>
      <c r="M190" s="216"/>
    </row>
    <row r="191" spans="2:13" ht="15" customHeight="1" x14ac:dyDescent="0.25">
      <c r="B191" s="128"/>
      <c r="C191" s="339" t="s">
        <v>177</v>
      </c>
      <c r="D191" s="339"/>
      <c r="E191" s="339"/>
      <c r="F191" s="339"/>
      <c r="G191" s="339"/>
      <c r="H191" s="342"/>
      <c r="I191" s="218"/>
      <c r="J191" s="217"/>
      <c r="K191" s="215"/>
      <c r="L191" s="210"/>
      <c r="M191" s="74">
        <f t="shared" ref="M191" si="6">IF(L191="Y",1,0)</f>
        <v>0</v>
      </c>
    </row>
    <row r="192" spans="2:13" ht="12.95" customHeight="1" x14ac:dyDescent="0.25">
      <c r="B192" s="128"/>
      <c r="C192" s="339" t="s">
        <v>133</v>
      </c>
      <c r="D192" s="339"/>
      <c r="E192" s="339"/>
      <c r="F192" s="339"/>
      <c r="G192" s="339"/>
      <c r="H192" s="339"/>
      <c r="I192" s="341"/>
      <c r="J192" s="341"/>
      <c r="K192" s="341"/>
      <c r="L192" s="217"/>
      <c r="M192" s="216"/>
    </row>
    <row r="193" spans="2:13" ht="15" customHeight="1" x14ac:dyDescent="0.25">
      <c r="B193" s="128"/>
      <c r="C193" s="339" t="s">
        <v>178</v>
      </c>
      <c r="D193" s="339"/>
      <c r="E193" s="339"/>
      <c r="F193" s="339"/>
      <c r="G193" s="339"/>
      <c r="H193" s="339"/>
      <c r="I193" s="365"/>
      <c r="J193" s="341"/>
      <c r="K193" s="366"/>
      <c r="L193" s="210"/>
      <c r="M193" s="74">
        <f t="shared" ref="M193" si="7">IF(L193="Y",1,0)</f>
        <v>0</v>
      </c>
    </row>
    <row r="194" spans="2:13" ht="9" customHeight="1" x14ac:dyDescent="0.25">
      <c r="B194" s="128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12"/>
    </row>
    <row r="195" spans="2:13" ht="15.75" thickBot="1" x14ac:dyDescent="0.3">
      <c r="B195" s="129"/>
      <c r="C195" s="125"/>
      <c r="D195" s="125"/>
      <c r="E195" s="125"/>
      <c r="F195" s="125"/>
      <c r="G195" s="125"/>
      <c r="H195" s="125"/>
      <c r="I195" s="125"/>
      <c r="J195" s="125"/>
      <c r="K195" s="316" t="s">
        <v>12</v>
      </c>
      <c r="L195" s="316"/>
      <c r="M195" s="127">
        <f>M180+M181+M182+M183+M185+M187+M188+M189+M191+M193</f>
        <v>0</v>
      </c>
    </row>
    <row r="196" spans="2:13" ht="5.25" customHeight="1" thickBot="1" x14ac:dyDescent="0.3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2:13" ht="35.1" customHeight="1" thickBot="1" x14ac:dyDescent="0.3">
      <c r="B197" s="347" t="s">
        <v>130</v>
      </c>
      <c r="C197" s="348"/>
      <c r="D197" s="348"/>
      <c r="E197" s="349"/>
      <c r="F197" s="350"/>
      <c r="G197" s="350"/>
      <c r="H197" s="350"/>
      <c r="I197" s="350"/>
      <c r="J197" s="350"/>
      <c r="K197" s="350"/>
      <c r="L197" s="350"/>
      <c r="M197" s="351"/>
    </row>
    <row r="198" spans="2:13" ht="5.25" customHeight="1" thickBot="1" x14ac:dyDescent="0.3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2:13" x14ac:dyDescent="0.25">
      <c r="B199" s="130"/>
      <c r="C199" s="131"/>
      <c r="D199" s="131"/>
      <c r="E199" s="131"/>
      <c r="F199" s="131"/>
      <c r="G199" s="131"/>
      <c r="H199" s="131"/>
      <c r="I199" s="131"/>
      <c r="J199" s="352" t="s">
        <v>157</v>
      </c>
      <c r="K199" s="352"/>
      <c r="L199" s="352"/>
      <c r="M199" s="132">
        <f>+M38+M60+M81+M97+M112+M141+M170+M195</f>
        <v>0</v>
      </c>
    </row>
    <row r="200" spans="2:13" ht="15.75" thickBot="1" x14ac:dyDescent="0.3">
      <c r="B200" s="129"/>
      <c r="C200" s="125"/>
      <c r="D200" s="125"/>
      <c r="E200" s="125"/>
      <c r="F200" s="125"/>
      <c r="G200" s="125"/>
      <c r="H200" s="125"/>
      <c r="I200" s="125"/>
      <c r="J200" s="332" t="s">
        <v>60</v>
      </c>
      <c r="K200" s="332"/>
      <c r="L200" s="332"/>
      <c r="M200" s="133">
        <f>SUM(M199/120)</f>
        <v>0</v>
      </c>
    </row>
    <row r="201" spans="2:13" x14ac:dyDescent="0.25">
      <c r="B201" s="7"/>
      <c r="C201" s="7"/>
      <c r="D201" s="7"/>
      <c r="E201" s="7"/>
      <c r="F201" s="7"/>
      <c r="G201" s="7"/>
      <c r="H201" s="7"/>
      <c r="I201" s="7"/>
      <c r="J201" s="18"/>
      <c r="K201" s="18"/>
      <c r="L201" s="102"/>
      <c r="M201" s="22"/>
    </row>
    <row r="202" spans="2:13" ht="16.5" thickBot="1" x14ac:dyDescent="0.3">
      <c r="B202" s="29" t="s">
        <v>67</v>
      </c>
    </row>
    <row r="203" spans="2:13" x14ac:dyDescent="0.25">
      <c r="B203" s="353" t="s">
        <v>61</v>
      </c>
      <c r="C203" s="354"/>
      <c r="D203" s="354"/>
      <c r="E203" s="354"/>
      <c r="F203" s="354"/>
      <c r="G203" s="354"/>
      <c r="H203" s="354"/>
      <c r="I203" s="354"/>
      <c r="J203" s="354"/>
      <c r="K203" s="354"/>
      <c r="L203" s="354"/>
      <c r="M203" s="2"/>
    </row>
    <row r="204" spans="2:13" ht="8.25" customHeight="1" x14ac:dyDescent="0.25">
      <c r="B204" s="6"/>
      <c r="C204" s="7"/>
      <c r="D204" s="7"/>
      <c r="E204" s="7"/>
      <c r="F204" s="7"/>
      <c r="G204" s="7"/>
      <c r="H204" s="7"/>
      <c r="I204" s="7"/>
      <c r="J204" s="18"/>
      <c r="K204" s="18"/>
      <c r="L204" s="102"/>
      <c r="M204" s="8"/>
    </row>
    <row r="205" spans="2:13" ht="27.75" customHeight="1" x14ac:dyDescent="0.25">
      <c r="B205" s="355" t="s">
        <v>171</v>
      </c>
      <c r="C205" s="268"/>
      <c r="D205" s="322"/>
      <c r="E205" s="266"/>
      <c r="F205" s="266"/>
      <c r="G205" s="266"/>
      <c r="H205" s="266"/>
      <c r="I205" s="266"/>
      <c r="J205" s="71" t="s">
        <v>62</v>
      </c>
      <c r="K205" s="266"/>
      <c r="L205" s="266"/>
      <c r="M205" s="8"/>
    </row>
    <row r="206" spans="2:13" ht="8.25" customHeight="1" x14ac:dyDescent="0.25">
      <c r="B206" s="6"/>
      <c r="C206" s="7"/>
      <c r="D206" s="7"/>
      <c r="E206" s="7"/>
      <c r="F206" s="7"/>
      <c r="G206" s="7"/>
      <c r="H206" s="7"/>
      <c r="I206" s="7"/>
      <c r="J206" s="358"/>
      <c r="K206" s="358"/>
      <c r="L206" s="358"/>
      <c r="M206" s="28"/>
    </row>
    <row r="207" spans="2:13" ht="27.75" customHeight="1" thickBot="1" x14ac:dyDescent="0.3">
      <c r="B207" s="69" t="s">
        <v>63</v>
      </c>
      <c r="C207" s="4"/>
      <c r="D207" s="222"/>
      <c r="E207" s="362"/>
      <c r="F207" s="363"/>
      <c r="G207" s="364"/>
      <c r="H207" s="70" t="s">
        <v>64</v>
      </c>
      <c r="I207" s="362"/>
      <c r="J207" s="363"/>
      <c r="K207" s="363"/>
      <c r="L207" s="364"/>
      <c r="M207" s="5"/>
    </row>
    <row r="208" spans="2:13" ht="7.5" customHeight="1" thickBot="1" x14ac:dyDescent="0.3"/>
    <row r="209" spans="2:13" x14ac:dyDescent="0.25">
      <c r="B209" s="356" t="s">
        <v>65</v>
      </c>
      <c r="C209" s="357"/>
      <c r="D209" s="357"/>
      <c r="E209" s="357"/>
      <c r="F209" s="357"/>
      <c r="G209" s="357"/>
      <c r="H209" s="357"/>
      <c r="I209" s="357"/>
      <c r="J209" s="357"/>
      <c r="K209" s="357"/>
      <c r="L209" s="357"/>
      <c r="M209" s="2"/>
    </row>
    <row r="210" spans="2:13" ht="9" customHeight="1" x14ac:dyDescent="0.25">
      <c r="B210" s="6"/>
      <c r="C210" s="7"/>
      <c r="D210" s="7"/>
      <c r="E210" s="7"/>
      <c r="F210" s="7"/>
      <c r="G210" s="7"/>
      <c r="H210" s="7"/>
      <c r="I210" s="7"/>
      <c r="J210" s="18"/>
      <c r="K210" s="18"/>
      <c r="L210" s="102"/>
      <c r="M210" s="8"/>
    </row>
    <row r="211" spans="2:13" ht="27" customHeight="1" x14ac:dyDescent="0.25">
      <c r="B211" s="355" t="s">
        <v>171</v>
      </c>
      <c r="C211" s="268"/>
      <c r="D211" s="322"/>
      <c r="E211" s="272"/>
      <c r="F211" s="273"/>
      <c r="G211" s="273"/>
      <c r="H211" s="273"/>
      <c r="I211" s="274"/>
      <c r="J211" s="71" t="s">
        <v>62</v>
      </c>
      <c r="K211" s="272"/>
      <c r="L211" s="274"/>
      <c r="M211" s="8"/>
    </row>
    <row r="212" spans="2:13" ht="7.5" customHeight="1" x14ac:dyDescent="0.25">
      <c r="B212" s="6"/>
      <c r="C212" s="7"/>
      <c r="D212" s="7"/>
      <c r="E212" s="7"/>
      <c r="F212" s="7"/>
      <c r="G212" s="7"/>
      <c r="H212" s="7"/>
      <c r="I212" s="7"/>
      <c r="J212" s="358"/>
      <c r="K212" s="358"/>
      <c r="L212" s="358"/>
      <c r="M212" s="28"/>
    </row>
    <row r="213" spans="2:13" ht="27.75" customHeight="1" x14ac:dyDescent="0.25">
      <c r="B213" s="72" t="s">
        <v>66</v>
      </c>
      <c r="C213" s="7"/>
      <c r="D213" s="11"/>
      <c r="E213" s="359"/>
      <c r="F213" s="360"/>
      <c r="G213" s="361"/>
      <c r="H213" s="71" t="s">
        <v>64</v>
      </c>
      <c r="I213" s="272"/>
      <c r="J213" s="273"/>
      <c r="K213" s="273"/>
      <c r="L213" s="274"/>
      <c r="M213" s="8"/>
    </row>
    <row r="214" spans="2:13" ht="11.25" customHeight="1" x14ac:dyDescent="0.25">
      <c r="B214" s="6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8"/>
    </row>
    <row r="215" spans="2:13" ht="27.75" customHeight="1" thickBot="1" x14ac:dyDescent="0.3">
      <c r="B215" s="219" t="s">
        <v>129</v>
      </c>
      <c r="C215" s="220"/>
      <c r="D215" s="220"/>
      <c r="E215" s="221"/>
      <c r="F215" s="362"/>
      <c r="G215" s="363"/>
      <c r="H215" s="364"/>
      <c r="I215" s="222"/>
      <c r="J215" s="222"/>
      <c r="K215" s="222"/>
      <c r="L215" s="222"/>
      <c r="M215" s="5"/>
    </row>
    <row r="216" spans="2:13" ht="7.5" customHeight="1" thickBot="1" x14ac:dyDescent="0.3"/>
    <row r="217" spans="2:13" x14ac:dyDescent="0.25">
      <c r="B217" s="59" t="s">
        <v>68</v>
      </c>
      <c r="C217" s="59"/>
      <c r="D217" s="60"/>
      <c r="E217" s="60"/>
      <c r="F217" s="60"/>
      <c r="G217" s="60"/>
      <c r="H217" s="60"/>
      <c r="I217" s="60"/>
      <c r="J217" s="60"/>
      <c r="K217" s="60"/>
      <c r="L217" s="60"/>
      <c r="M217" s="61"/>
    </row>
    <row r="218" spans="2:13" ht="3.75" customHeight="1" x14ac:dyDescent="0.25">
      <c r="B218" s="62"/>
      <c r="C218" s="51"/>
      <c r="D218" s="51"/>
      <c r="E218" s="51"/>
      <c r="F218" s="51"/>
      <c r="G218" s="51"/>
      <c r="H218" s="51"/>
      <c r="I218" s="51"/>
      <c r="J218" s="51"/>
      <c r="K218" s="51"/>
      <c r="L218" s="104"/>
      <c r="M218" s="63"/>
    </row>
    <row r="219" spans="2:13" x14ac:dyDescent="0.25">
      <c r="B219" s="62"/>
      <c r="C219" s="64" t="s">
        <v>69</v>
      </c>
      <c r="D219" s="51"/>
      <c r="E219" s="51"/>
      <c r="G219" s="208" t="s">
        <v>87</v>
      </c>
      <c r="H219" s="208"/>
      <c r="I219" s="208"/>
      <c r="J219" s="208"/>
      <c r="K219" s="208"/>
      <c r="L219" s="208"/>
      <c r="M219" s="63"/>
    </row>
    <row r="220" spans="2:13" x14ac:dyDescent="0.25">
      <c r="B220" s="62"/>
      <c r="C220" s="65" t="s">
        <v>150</v>
      </c>
      <c r="D220" s="65"/>
      <c r="E220" s="65"/>
      <c r="F220" s="65"/>
      <c r="G220" s="65"/>
      <c r="H220" s="65"/>
      <c r="I220" s="65"/>
      <c r="J220" s="65"/>
      <c r="K220" s="65"/>
      <c r="L220" s="104"/>
      <c r="M220" s="63"/>
    </row>
    <row r="221" spans="2:13" ht="10.5" customHeight="1" x14ac:dyDescent="0.25">
      <c r="B221" s="62"/>
      <c r="C221" s="65"/>
      <c r="D221" s="65"/>
      <c r="E221" s="65"/>
      <c r="F221" s="65"/>
      <c r="G221" s="65"/>
      <c r="H221" s="65"/>
      <c r="I221" s="65"/>
      <c r="J221" s="65"/>
      <c r="K221" s="65"/>
      <c r="L221" s="66" t="s">
        <v>70</v>
      </c>
      <c r="M221" s="67" t="s">
        <v>71</v>
      </c>
    </row>
    <row r="222" spans="2:13" x14ac:dyDescent="0.25">
      <c r="B222" s="62"/>
      <c r="C222" s="317" t="s">
        <v>73</v>
      </c>
      <c r="D222" s="317"/>
      <c r="E222" s="317"/>
      <c r="F222" s="317"/>
      <c r="G222" s="317"/>
      <c r="H222" s="317"/>
      <c r="I222" s="317"/>
      <c r="J222" s="65"/>
      <c r="K222" s="65"/>
      <c r="L222" s="73"/>
      <c r="M222" s="74"/>
    </row>
    <row r="223" spans="2:13" x14ac:dyDescent="0.25">
      <c r="B223" s="62"/>
      <c r="C223" s="317" t="s">
        <v>72</v>
      </c>
      <c r="D223" s="317"/>
      <c r="E223" s="317"/>
      <c r="F223" s="317"/>
      <c r="G223" s="317"/>
      <c r="H223" s="317"/>
      <c r="I223" s="317"/>
      <c r="J223" s="65"/>
      <c r="K223" s="65"/>
      <c r="L223" s="73"/>
      <c r="M223" s="74"/>
    </row>
    <row r="224" spans="2:13" x14ac:dyDescent="0.25">
      <c r="B224" s="62"/>
      <c r="C224" s="68" t="s">
        <v>74</v>
      </c>
      <c r="D224" s="68"/>
      <c r="E224" s="68"/>
      <c r="F224" s="68"/>
      <c r="G224" s="68"/>
      <c r="H224" s="68"/>
      <c r="I224" s="68"/>
      <c r="J224" s="68"/>
      <c r="K224" s="68"/>
      <c r="L224" s="73"/>
      <c r="M224" s="74"/>
    </row>
    <row r="225" spans="2:13" x14ac:dyDescent="0.25">
      <c r="B225" s="62"/>
      <c r="C225" s="317" t="s">
        <v>85</v>
      </c>
      <c r="D225" s="317"/>
      <c r="E225" s="317"/>
      <c r="F225" s="317"/>
      <c r="G225" s="317"/>
      <c r="H225" s="317"/>
      <c r="I225" s="317"/>
      <c r="J225" s="317"/>
      <c r="K225" s="317"/>
      <c r="L225" s="73"/>
      <c r="M225" s="74"/>
    </row>
    <row r="226" spans="2:13" x14ac:dyDescent="0.25">
      <c r="B226" s="62"/>
      <c r="C226" s="317" t="s">
        <v>86</v>
      </c>
      <c r="D226" s="317"/>
      <c r="E226" s="317"/>
      <c r="F226" s="317"/>
      <c r="G226" s="317"/>
      <c r="H226" s="317"/>
      <c r="I226" s="317"/>
      <c r="J226" s="317"/>
      <c r="K226" s="75">
        <v>2016</v>
      </c>
      <c r="L226" s="249"/>
      <c r="M226" s="250"/>
    </row>
    <row r="227" spans="2:13" x14ac:dyDescent="0.25">
      <c r="B227" s="62"/>
      <c r="C227" s="51"/>
      <c r="D227" s="51"/>
      <c r="E227" s="51"/>
      <c r="F227" s="51"/>
      <c r="G227" s="51"/>
      <c r="H227" s="51"/>
      <c r="I227" s="51"/>
      <c r="J227" s="51"/>
      <c r="K227" s="75">
        <v>2017</v>
      </c>
      <c r="L227" s="249"/>
      <c r="M227" s="250"/>
    </row>
    <row r="228" spans="2:13" x14ac:dyDescent="0.25">
      <c r="B228" s="62"/>
      <c r="C228" s="64" t="s">
        <v>75</v>
      </c>
      <c r="D228" s="64"/>
      <c r="E228" s="64"/>
      <c r="G228" s="51"/>
      <c r="H228" s="223" t="s">
        <v>77</v>
      </c>
      <c r="I228" s="209"/>
      <c r="J228" s="51"/>
      <c r="K228" s="51"/>
      <c r="L228" s="7"/>
      <c r="M228" s="8"/>
    </row>
    <row r="229" spans="2:13" x14ac:dyDescent="0.25">
      <c r="B229" s="62"/>
      <c r="C229" s="64" t="s">
        <v>76</v>
      </c>
      <c r="D229" s="51"/>
      <c r="E229" s="51"/>
      <c r="G229" s="51"/>
      <c r="H229" s="223" t="s">
        <v>78</v>
      </c>
      <c r="I229" s="76"/>
      <c r="J229" s="51"/>
      <c r="K229" s="51"/>
      <c r="L229" s="104"/>
      <c r="M229" s="63"/>
    </row>
    <row r="230" spans="2:13" x14ac:dyDescent="0.25">
      <c r="B230" s="62"/>
      <c r="C230" s="64" t="s">
        <v>146</v>
      </c>
      <c r="D230" s="51"/>
      <c r="E230" s="51"/>
      <c r="G230" s="51"/>
      <c r="H230" s="223" t="s">
        <v>168</v>
      </c>
      <c r="I230" s="51"/>
      <c r="J230" s="51"/>
      <c r="K230" s="51"/>
      <c r="L230" s="104"/>
      <c r="M230" s="63"/>
    </row>
    <row r="231" spans="2:13" ht="6.75" customHeight="1" thickBot="1" x14ac:dyDescent="0.3"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5"/>
    </row>
  </sheetData>
  <sheetProtection selectLockedCells="1"/>
  <mergeCells count="224">
    <mergeCell ref="C193:H193"/>
    <mergeCell ref="I193:K193"/>
    <mergeCell ref="F159:H159"/>
    <mergeCell ref="F158:H158"/>
    <mergeCell ref="I163:L163"/>
    <mergeCell ref="I162:L162"/>
    <mergeCell ref="C180:H180"/>
    <mergeCell ref="I180:K180"/>
    <mergeCell ref="C181:H181"/>
    <mergeCell ref="I181:K181"/>
    <mergeCell ref="C179:K179"/>
    <mergeCell ref="B172:E172"/>
    <mergeCell ref="F172:M172"/>
    <mergeCell ref="B176:H176"/>
    <mergeCell ref="I176:K176"/>
    <mergeCell ref="C178:H178"/>
    <mergeCell ref="K170:L170"/>
    <mergeCell ref="I159:K159"/>
    <mergeCell ref="I158:K158"/>
    <mergeCell ref="I168:L168"/>
    <mergeCell ref="I167:L167"/>
    <mergeCell ref="F168:H168"/>
    <mergeCell ref="F167:H167"/>
    <mergeCell ref="C168:D168"/>
    <mergeCell ref="C225:K225"/>
    <mergeCell ref="C226:J226"/>
    <mergeCell ref="C222:I222"/>
    <mergeCell ref="C223:I223"/>
    <mergeCell ref="B203:L203"/>
    <mergeCell ref="B205:D205"/>
    <mergeCell ref="E205:I205"/>
    <mergeCell ref="K205:L205"/>
    <mergeCell ref="B209:L209"/>
    <mergeCell ref="B211:D211"/>
    <mergeCell ref="E211:I211"/>
    <mergeCell ref="K211:L211"/>
    <mergeCell ref="J212:L212"/>
    <mergeCell ref="J206:L206"/>
    <mergeCell ref="E213:G213"/>
    <mergeCell ref="E207:G207"/>
    <mergeCell ref="F215:H215"/>
    <mergeCell ref="I213:L213"/>
    <mergeCell ref="I207:L207"/>
    <mergeCell ref="J200:L200"/>
    <mergeCell ref="K195:L195"/>
    <mergeCell ref="I183:K183"/>
    <mergeCell ref="I182:K182"/>
    <mergeCell ref="C183:H183"/>
    <mergeCell ref="C182:H182"/>
    <mergeCell ref="C188:H188"/>
    <mergeCell ref="I188:K188"/>
    <mergeCell ref="C185:H185"/>
    <mergeCell ref="I185:K185"/>
    <mergeCell ref="C186:H186"/>
    <mergeCell ref="I186:K186"/>
    <mergeCell ref="C192:H192"/>
    <mergeCell ref="I192:K192"/>
    <mergeCell ref="C190:H190"/>
    <mergeCell ref="I190:K190"/>
    <mergeCell ref="C189:H189"/>
    <mergeCell ref="I189:K189"/>
    <mergeCell ref="C187:H187"/>
    <mergeCell ref="I187:K187"/>
    <mergeCell ref="C191:H191"/>
    <mergeCell ref="B197:E197"/>
    <mergeCell ref="F197:M197"/>
    <mergeCell ref="J199:L199"/>
    <mergeCell ref="C133:H133"/>
    <mergeCell ref="I133:K133"/>
    <mergeCell ref="C135:H135"/>
    <mergeCell ref="C154:D154"/>
    <mergeCell ref="C151:J151"/>
    <mergeCell ref="C152:I152"/>
    <mergeCell ref="F154:H154"/>
    <mergeCell ref="I154:K154"/>
    <mergeCell ref="C138:H138"/>
    <mergeCell ref="I138:K138"/>
    <mergeCell ref="K141:L141"/>
    <mergeCell ref="B143:E143"/>
    <mergeCell ref="F143:M143"/>
    <mergeCell ref="B145:H145"/>
    <mergeCell ref="I145:K145"/>
    <mergeCell ref="C153:D153"/>
    <mergeCell ref="G153:K153"/>
    <mergeCell ref="C134:H134"/>
    <mergeCell ref="I134:K134"/>
    <mergeCell ref="I150:M150"/>
    <mergeCell ref="C139:H139"/>
    <mergeCell ref="I139:K139"/>
    <mergeCell ref="C121:H121"/>
    <mergeCell ref="C122:H122"/>
    <mergeCell ref="C123:H123"/>
    <mergeCell ref="C128:H128"/>
    <mergeCell ref="C129:H129"/>
    <mergeCell ref="I129:K129"/>
    <mergeCell ref="C132:H132"/>
    <mergeCell ref="I132:K132"/>
    <mergeCell ref="I128:K128"/>
    <mergeCell ref="I121:K121"/>
    <mergeCell ref="I122:K122"/>
    <mergeCell ref="I123:K123"/>
    <mergeCell ref="I124:K124"/>
    <mergeCell ref="C130:H130"/>
    <mergeCell ref="C131:H131"/>
    <mergeCell ref="J127:K127"/>
    <mergeCell ref="I130:K130"/>
    <mergeCell ref="I131:K131"/>
    <mergeCell ref="B101:K101"/>
    <mergeCell ref="C90:D90"/>
    <mergeCell ref="B114:E114"/>
    <mergeCell ref="F114:M114"/>
    <mergeCell ref="B118:H118"/>
    <mergeCell ref="I118:K118"/>
    <mergeCell ref="C120:H120"/>
    <mergeCell ref="K112:L112"/>
    <mergeCell ref="B99:E99"/>
    <mergeCell ref="F99:M99"/>
    <mergeCell ref="C107:D107"/>
    <mergeCell ref="C108:D108"/>
    <mergeCell ref="C109:D109"/>
    <mergeCell ref="C110:D110"/>
    <mergeCell ref="C111:D111"/>
    <mergeCell ref="G109:J109"/>
    <mergeCell ref="K97:L97"/>
    <mergeCell ref="B83:E83"/>
    <mergeCell ref="F83:M83"/>
    <mergeCell ref="C91:D91"/>
    <mergeCell ref="C92:D92"/>
    <mergeCell ref="C93:D93"/>
    <mergeCell ref="C94:D94"/>
    <mergeCell ref="C95:D95"/>
    <mergeCell ref="C74:D74"/>
    <mergeCell ref="C75:D75"/>
    <mergeCell ref="C79:D79"/>
    <mergeCell ref="C78:D78"/>
    <mergeCell ref="C77:D77"/>
    <mergeCell ref="C76:D76"/>
    <mergeCell ref="B20:F20"/>
    <mergeCell ref="C34:E34"/>
    <mergeCell ref="C25:E25"/>
    <mergeCell ref="C22:L22"/>
    <mergeCell ref="C23:E23"/>
    <mergeCell ref="C24:E24"/>
    <mergeCell ref="G23:K23"/>
    <mergeCell ref="G24:K24"/>
    <mergeCell ref="B85:K85"/>
    <mergeCell ref="B62:E62"/>
    <mergeCell ref="F62:M62"/>
    <mergeCell ref="B1:M1"/>
    <mergeCell ref="B4:M4"/>
    <mergeCell ref="B7:E7"/>
    <mergeCell ref="B12:E12"/>
    <mergeCell ref="C17:J17"/>
    <mergeCell ref="C9:K9"/>
    <mergeCell ref="D14:G14"/>
    <mergeCell ref="L14:M14"/>
    <mergeCell ref="C15:K15"/>
    <mergeCell ref="I14:J14"/>
    <mergeCell ref="F12:L12"/>
    <mergeCell ref="J8:K8"/>
    <mergeCell ref="B2:M2"/>
    <mergeCell ref="G25:K25"/>
    <mergeCell ref="G28:K28"/>
    <mergeCell ref="G29:K29"/>
    <mergeCell ref="G31:K31"/>
    <mergeCell ref="G34:K34"/>
    <mergeCell ref="G20:K20"/>
    <mergeCell ref="G30:K30"/>
    <mergeCell ref="C136:H136"/>
    <mergeCell ref="C137:H137"/>
    <mergeCell ref="I38:K38"/>
    <mergeCell ref="C47:H47"/>
    <mergeCell ref="J49:K49"/>
    <mergeCell ref="I42:K42"/>
    <mergeCell ref="C44:H44"/>
    <mergeCell ref="B42:H42"/>
    <mergeCell ref="I57:K57"/>
    <mergeCell ref="I58:K58"/>
    <mergeCell ref="B66:K66"/>
    <mergeCell ref="K81:L81"/>
    <mergeCell ref="C56:H56"/>
    <mergeCell ref="I50:K50"/>
    <mergeCell ref="I51:K51"/>
    <mergeCell ref="I52:K52"/>
    <mergeCell ref="I53:K53"/>
    <mergeCell ref="I54:K54"/>
    <mergeCell ref="I56:K56"/>
    <mergeCell ref="D53:H53"/>
    <mergeCell ref="D54:H54"/>
    <mergeCell ref="G73:K73"/>
    <mergeCell ref="G35:K35"/>
    <mergeCell ref="C46:H46"/>
    <mergeCell ref="I46:K46"/>
    <mergeCell ref="I47:K47"/>
    <mergeCell ref="C48:H48"/>
    <mergeCell ref="I48:K48"/>
    <mergeCell ref="K60:L60"/>
    <mergeCell ref="C57:H57"/>
    <mergeCell ref="C58:H58"/>
    <mergeCell ref="B40:E40"/>
    <mergeCell ref="F40:M40"/>
    <mergeCell ref="D50:H50"/>
    <mergeCell ref="D51:H51"/>
    <mergeCell ref="D52:H52"/>
    <mergeCell ref="C167:D167"/>
    <mergeCell ref="C162:D162"/>
    <mergeCell ref="F162:H162"/>
    <mergeCell ref="C166:D166"/>
    <mergeCell ref="F166:H166"/>
    <mergeCell ref="I157:K157"/>
    <mergeCell ref="I156:K156"/>
    <mergeCell ref="I155:K155"/>
    <mergeCell ref="F157:H157"/>
    <mergeCell ref="F163:H163"/>
    <mergeCell ref="F156:H156"/>
    <mergeCell ref="F155:H155"/>
    <mergeCell ref="C165:J165"/>
    <mergeCell ref="I166:L166"/>
    <mergeCell ref="C163:D163"/>
    <mergeCell ref="C156:D156"/>
    <mergeCell ref="C155:D155"/>
    <mergeCell ref="C159:D159"/>
    <mergeCell ref="C158:D158"/>
    <mergeCell ref="C157:D157"/>
  </mergeCells>
  <pageMargins left="0.25" right="0.25" top="0.75" bottom="0.75" header="0.3" footer="0.3"/>
  <pageSetup paperSize="9" scale="83" orientation="portrait" r:id="rId1"/>
  <rowBreaks count="3" manualBreakCount="3">
    <brk id="63" max="16383" man="1"/>
    <brk id="115" max="16383" man="1"/>
    <brk id="17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4"/>
  <sheetViews>
    <sheetView view="pageBreakPreview" zoomScale="60" zoomScaleNormal="100" workbookViewId="0">
      <selection activeCell="A8" sqref="A8:A11"/>
    </sheetView>
  </sheetViews>
  <sheetFormatPr defaultColWidth="8.85546875" defaultRowHeight="15" x14ac:dyDescent="0.2"/>
  <cols>
    <col min="1" max="1" width="4.7109375" style="43" customWidth="1"/>
    <col min="2" max="2" width="30.7109375" style="43" customWidth="1"/>
    <col min="3" max="3" width="10.7109375" style="45" customWidth="1"/>
    <col min="4" max="4" width="18.7109375" style="45" customWidth="1"/>
    <col min="5" max="5" width="2.7109375" style="45" customWidth="1"/>
    <col min="6" max="6" width="25.7109375" style="44" customWidth="1"/>
    <col min="7" max="7" width="10.7109375" style="44" customWidth="1"/>
    <col min="8" max="8" width="25.7109375" style="44" customWidth="1"/>
    <col min="9" max="9" width="10.7109375" style="44" customWidth="1"/>
    <col min="10" max="10" width="2.7109375" style="44" customWidth="1"/>
    <col min="11" max="11" width="25.7109375" style="42" customWidth="1"/>
    <col min="12" max="12" width="10.7109375" style="42" customWidth="1"/>
    <col min="13" max="13" width="25.7109375" style="44" customWidth="1"/>
    <col min="14" max="14" width="10.7109375" style="42" customWidth="1"/>
    <col min="15" max="15" width="15.85546875" style="46" bestFit="1" customWidth="1"/>
    <col min="16" max="18" width="5.28515625" style="46" customWidth="1"/>
    <col min="19" max="19" width="5.7109375" style="46" customWidth="1"/>
    <col min="20" max="62" width="5.28515625" style="46" customWidth="1"/>
    <col min="63" max="259" width="8.85546875" style="46"/>
    <col min="260" max="260" width="10.42578125" style="46" bestFit="1" customWidth="1"/>
    <col min="261" max="261" width="14.42578125" style="46" bestFit="1" customWidth="1"/>
    <col min="262" max="262" width="12" style="46" bestFit="1" customWidth="1"/>
    <col min="263" max="263" width="1.140625" style="46" customWidth="1"/>
    <col min="264" max="264" width="12" style="46" bestFit="1" customWidth="1"/>
    <col min="265" max="267" width="11.7109375" style="46" customWidth="1"/>
    <col min="268" max="268" width="1" style="46" customWidth="1"/>
    <col min="269" max="269" width="10.85546875" style="46" bestFit="1" customWidth="1"/>
    <col min="270" max="274" width="5.28515625" style="46" customWidth="1"/>
    <col min="275" max="275" width="5.7109375" style="46" customWidth="1"/>
    <col min="276" max="318" width="5.28515625" style="46" customWidth="1"/>
    <col min="319" max="515" width="8.85546875" style="46"/>
    <col min="516" max="516" width="10.42578125" style="46" bestFit="1" customWidth="1"/>
    <col min="517" max="517" width="14.42578125" style="46" bestFit="1" customWidth="1"/>
    <col min="518" max="518" width="12" style="46" bestFit="1" customWidth="1"/>
    <col min="519" max="519" width="1.140625" style="46" customWidth="1"/>
    <col min="520" max="520" width="12" style="46" bestFit="1" customWidth="1"/>
    <col min="521" max="523" width="11.7109375" style="46" customWidth="1"/>
    <col min="524" max="524" width="1" style="46" customWidth="1"/>
    <col min="525" max="525" width="10.85546875" style="46" bestFit="1" customWidth="1"/>
    <col min="526" max="530" width="5.28515625" style="46" customWidth="1"/>
    <col min="531" max="531" width="5.7109375" style="46" customWidth="1"/>
    <col min="532" max="574" width="5.28515625" style="46" customWidth="1"/>
    <col min="575" max="771" width="8.85546875" style="46"/>
    <col min="772" max="772" width="10.42578125" style="46" bestFit="1" customWidth="1"/>
    <col min="773" max="773" width="14.42578125" style="46" bestFit="1" customWidth="1"/>
    <col min="774" max="774" width="12" style="46" bestFit="1" customWidth="1"/>
    <col min="775" max="775" width="1.140625" style="46" customWidth="1"/>
    <col min="776" max="776" width="12" style="46" bestFit="1" customWidth="1"/>
    <col min="777" max="779" width="11.7109375" style="46" customWidth="1"/>
    <col min="780" max="780" width="1" style="46" customWidth="1"/>
    <col min="781" max="781" width="10.85546875" style="46" bestFit="1" customWidth="1"/>
    <col min="782" max="786" width="5.28515625" style="46" customWidth="1"/>
    <col min="787" max="787" width="5.7109375" style="46" customWidth="1"/>
    <col min="788" max="830" width="5.28515625" style="46" customWidth="1"/>
    <col min="831" max="1027" width="8.85546875" style="46"/>
    <col min="1028" max="1028" width="10.42578125" style="46" bestFit="1" customWidth="1"/>
    <col min="1029" max="1029" width="14.42578125" style="46" bestFit="1" customWidth="1"/>
    <col min="1030" max="1030" width="12" style="46" bestFit="1" customWidth="1"/>
    <col min="1031" max="1031" width="1.140625" style="46" customWidth="1"/>
    <col min="1032" max="1032" width="12" style="46" bestFit="1" customWidth="1"/>
    <col min="1033" max="1035" width="11.7109375" style="46" customWidth="1"/>
    <col min="1036" max="1036" width="1" style="46" customWidth="1"/>
    <col min="1037" max="1037" width="10.85546875" style="46" bestFit="1" customWidth="1"/>
    <col min="1038" max="1042" width="5.28515625" style="46" customWidth="1"/>
    <col min="1043" max="1043" width="5.7109375" style="46" customWidth="1"/>
    <col min="1044" max="1086" width="5.28515625" style="46" customWidth="1"/>
    <col min="1087" max="1283" width="8.85546875" style="46"/>
    <col min="1284" max="1284" width="10.42578125" style="46" bestFit="1" customWidth="1"/>
    <col min="1285" max="1285" width="14.42578125" style="46" bestFit="1" customWidth="1"/>
    <col min="1286" max="1286" width="12" style="46" bestFit="1" customWidth="1"/>
    <col min="1287" max="1287" width="1.140625" style="46" customWidth="1"/>
    <col min="1288" max="1288" width="12" style="46" bestFit="1" customWidth="1"/>
    <col min="1289" max="1291" width="11.7109375" style="46" customWidth="1"/>
    <col min="1292" max="1292" width="1" style="46" customWidth="1"/>
    <col min="1293" max="1293" width="10.85546875" style="46" bestFit="1" customWidth="1"/>
    <col min="1294" max="1298" width="5.28515625" style="46" customWidth="1"/>
    <col min="1299" max="1299" width="5.7109375" style="46" customWidth="1"/>
    <col min="1300" max="1342" width="5.28515625" style="46" customWidth="1"/>
    <col min="1343" max="1539" width="8.85546875" style="46"/>
    <col min="1540" max="1540" width="10.42578125" style="46" bestFit="1" customWidth="1"/>
    <col min="1541" max="1541" width="14.42578125" style="46" bestFit="1" customWidth="1"/>
    <col min="1542" max="1542" width="12" style="46" bestFit="1" customWidth="1"/>
    <col min="1543" max="1543" width="1.140625" style="46" customWidth="1"/>
    <col min="1544" max="1544" width="12" style="46" bestFit="1" customWidth="1"/>
    <col min="1545" max="1547" width="11.7109375" style="46" customWidth="1"/>
    <col min="1548" max="1548" width="1" style="46" customWidth="1"/>
    <col min="1549" max="1549" width="10.85546875" style="46" bestFit="1" customWidth="1"/>
    <col min="1550" max="1554" width="5.28515625" style="46" customWidth="1"/>
    <col min="1555" max="1555" width="5.7109375" style="46" customWidth="1"/>
    <col min="1556" max="1598" width="5.28515625" style="46" customWidth="1"/>
    <col min="1599" max="1795" width="8.85546875" style="46"/>
    <col min="1796" max="1796" width="10.42578125" style="46" bestFit="1" customWidth="1"/>
    <col min="1797" max="1797" width="14.42578125" style="46" bestFit="1" customWidth="1"/>
    <col min="1798" max="1798" width="12" style="46" bestFit="1" customWidth="1"/>
    <col min="1799" max="1799" width="1.140625" style="46" customWidth="1"/>
    <col min="1800" max="1800" width="12" style="46" bestFit="1" customWidth="1"/>
    <col min="1801" max="1803" width="11.7109375" style="46" customWidth="1"/>
    <col min="1804" max="1804" width="1" style="46" customWidth="1"/>
    <col min="1805" max="1805" width="10.85546875" style="46" bestFit="1" customWidth="1"/>
    <col min="1806" max="1810" width="5.28515625" style="46" customWidth="1"/>
    <col min="1811" max="1811" width="5.7109375" style="46" customWidth="1"/>
    <col min="1812" max="1854" width="5.28515625" style="46" customWidth="1"/>
    <col min="1855" max="2051" width="8.85546875" style="46"/>
    <col min="2052" max="2052" width="10.42578125" style="46" bestFit="1" customWidth="1"/>
    <col min="2053" max="2053" width="14.42578125" style="46" bestFit="1" customWidth="1"/>
    <col min="2054" max="2054" width="12" style="46" bestFit="1" customWidth="1"/>
    <col min="2055" max="2055" width="1.140625" style="46" customWidth="1"/>
    <col min="2056" max="2056" width="12" style="46" bestFit="1" customWidth="1"/>
    <col min="2057" max="2059" width="11.7109375" style="46" customWidth="1"/>
    <col min="2060" max="2060" width="1" style="46" customWidth="1"/>
    <col min="2061" max="2061" width="10.85546875" style="46" bestFit="1" customWidth="1"/>
    <col min="2062" max="2066" width="5.28515625" style="46" customWidth="1"/>
    <col min="2067" max="2067" width="5.7109375" style="46" customWidth="1"/>
    <col min="2068" max="2110" width="5.28515625" style="46" customWidth="1"/>
    <col min="2111" max="2307" width="8.85546875" style="46"/>
    <col min="2308" max="2308" width="10.42578125" style="46" bestFit="1" customWidth="1"/>
    <col min="2309" max="2309" width="14.42578125" style="46" bestFit="1" customWidth="1"/>
    <col min="2310" max="2310" width="12" style="46" bestFit="1" customWidth="1"/>
    <col min="2311" max="2311" width="1.140625" style="46" customWidth="1"/>
    <col min="2312" max="2312" width="12" style="46" bestFit="1" customWidth="1"/>
    <col min="2313" max="2315" width="11.7109375" style="46" customWidth="1"/>
    <col min="2316" max="2316" width="1" style="46" customWidth="1"/>
    <col min="2317" max="2317" width="10.85546875" style="46" bestFit="1" customWidth="1"/>
    <col min="2318" max="2322" width="5.28515625" style="46" customWidth="1"/>
    <col min="2323" max="2323" width="5.7109375" style="46" customWidth="1"/>
    <col min="2324" max="2366" width="5.28515625" style="46" customWidth="1"/>
    <col min="2367" max="2563" width="8.85546875" style="46"/>
    <col min="2564" max="2564" width="10.42578125" style="46" bestFit="1" customWidth="1"/>
    <col min="2565" max="2565" width="14.42578125" style="46" bestFit="1" customWidth="1"/>
    <col min="2566" max="2566" width="12" style="46" bestFit="1" customWidth="1"/>
    <col min="2567" max="2567" width="1.140625" style="46" customWidth="1"/>
    <col min="2568" max="2568" width="12" style="46" bestFit="1" customWidth="1"/>
    <col min="2569" max="2571" width="11.7109375" style="46" customWidth="1"/>
    <col min="2572" max="2572" width="1" style="46" customWidth="1"/>
    <col min="2573" max="2573" width="10.85546875" style="46" bestFit="1" customWidth="1"/>
    <col min="2574" max="2578" width="5.28515625" style="46" customWidth="1"/>
    <col min="2579" max="2579" width="5.7109375" style="46" customWidth="1"/>
    <col min="2580" max="2622" width="5.28515625" style="46" customWidth="1"/>
    <col min="2623" max="2819" width="8.85546875" style="46"/>
    <col min="2820" max="2820" width="10.42578125" style="46" bestFit="1" customWidth="1"/>
    <col min="2821" max="2821" width="14.42578125" style="46" bestFit="1" customWidth="1"/>
    <col min="2822" max="2822" width="12" style="46" bestFit="1" customWidth="1"/>
    <col min="2823" max="2823" width="1.140625" style="46" customWidth="1"/>
    <col min="2824" max="2824" width="12" style="46" bestFit="1" customWidth="1"/>
    <col min="2825" max="2827" width="11.7109375" style="46" customWidth="1"/>
    <col min="2828" max="2828" width="1" style="46" customWidth="1"/>
    <col min="2829" max="2829" width="10.85546875" style="46" bestFit="1" customWidth="1"/>
    <col min="2830" max="2834" width="5.28515625" style="46" customWidth="1"/>
    <col min="2835" max="2835" width="5.7109375" style="46" customWidth="1"/>
    <col min="2836" max="2878" width="5.28515625" style="46" customWidth="1"/>
    <col min="2879" max="3075" width="8.85546875" style="46"/>
    <col min="3076" max="3076" width="10.42578125" style="46" bestFit="1" customWidth="1"/>
    <col min="3077" max="3077" width="14.42578125" style="46" bestFit="1" customWidth="1"/>
    <col min="3078" max="3078" width="12" style="46" bestFit="1" customWidth="1"/>
    <col min="3079" max="3079" width="1.140625" style="46" customWidth="1"/>
    <col min="3080" max="3080" width="12" style="46" bestFit="1" customWidth="1"/>
    <col min="3081" max="3083" width="11.7109375" style="46" customWidth="1"/>
    <col min="3084" max="3084" width="1" style="46" customWidth="1"/>
    <col min="3085" max="3085" width="10.85546875" style="46" bestFit="1" customWidth="1"/>
    <col min="3086" max="3090" width="5.28515625" style="46" customWidth="1"/>
    <col min="3091" max="3091" width="5.7109375" style="46" customWidth="1"/>
    <col min="3092" max="3134" width="5.28515625" style="46" customWidth="1"/>
    <col min="3135" max="3331" width="8.85546875" style="46"/>
    <col min="3332" max="3332" width="10.42578125" style="46" bestFit="1" customWidth="1"/>
    <col min="3333" max="3333" width="14.42578125" style="46" bestFit="1" customWidth="1"/>
    <col min="3334" max="3334" width="12" style="46" bestFit="1" customWidth="1"/>
    <col min="3335" max="3335" width="1.140625" style="46" customWidth="1"/>
    <col min="3336" max="3336" width="12" style="46" bestFit="1" customWidth="1"/>
    <col min="3337" max="3339" width="11.7109375" style="46" customWidth="1"/>
    <col min="3340" max="3340" width="1" style="46" customWidth="1"/>
    <col min="3341" max="3341" width="10.85546875" style="46" bestFit="1" customWidth="1"/>
    <col min="3342" max="3346" width="5.28515625" style="46" customWidth="1"/>
    <col min="3347" max="3347" width="5.7109375" style="46" customWidth="1"/>
    <col min="3348" max="3390" width="5.28515625" style="46" customWidth="1"/>
    <col min="3391" max="3587" width="8.85546875" style="46"/>
    <col min="3588" max="3588" width="10.42578125" style="46" bestFit="1" customWidth="1"/>
    <col min="3589" max="3589" width="14.42578125" style="46" bestFit="1" customWidth="1"/>
    <col min="3590" max="3590" width="12" style="46" bestFit="1" customWidth="1"/>
    <col min="3591" max="3591" width="1.140625" style="46" customWidth="1"/>
    <col min="3592" max="3592" width="12" style="46" bestFit="1" customWidth="1"/>
    <col min="3593" max="3595" width="11.7109375" style="46" customWidth="1"/>
    <col min="3596" max="3596" width="1" style="46" customWidth="1"/>
    <col min="3597" max="3597" width="10.85546875" style="46" bestFit="1" customWidth="1"/>
    <col min="3598" max="3602" width="5.28515625" style="46" customWidth="1"/>
    <col min="3603" max="3603" width="5.7109375" style="46" customWidth="1"/>
    <col min="3604" max="3646" width="5.28515625" style="46" customWidth="1"/>
    <col min="3647" max="3843" width="8.85546875" style="46"/>
    <col min="3844" max="3844" width="10.42578125" style="46" bestFit="1" customWidth="1"/>
    <col min="3845" max="3845" width="14.42578125" style="46" bestFit="1" customWidth="1"/>
    <col min="3846" max="3846" width="12" style="46" bestFit="1" customWidth="1"/>
    <col min="3847" max="3847" width="1.140625" style="46" customWidth="1"/>
    <col min="3848" max="3848" width="12" style="46" bestFit="1" customWidth="1"/>
    <col min="3849" max="3851" width="11.7109375" style="46" customWidth="1"/>
    <col min="3852" max="3852" width="1" style="46" customWidth="1"/>
    <col min="3853" max="3853" width="10.85546875" style="46" bestFit="1" customWidth="1"/>
    <col min="3854" max="3858" width="5.28515625" style="46" customWidth="1"/>
    <col min="3859" max="3859" width="5.7109375" style="46" customWidth="1"/>
    <col min="3860" max="3902" width="5.28515625" style="46" customWidth="1"/>
    <col min="3903" max="4099" width="8.85546875" style="46"/>
    <col min="4100" max="4100" width="10.42578125" style="46" bestFit="1" customWidth="1"/>
    <col min="4101" max="4101" width="14.42578125" style="46" bestFit="1" customWidth="1"/>
    <col min="4102" max="4102" width="12" style="46" bestFit="1" customWidth="1"/>
    <col min="4103" max="4103" width="1.140625" style="46" customWidth="1"/>
    <col min="4104" max="4104" width="12" style="46" bestFit="1" customWidth="1"/>
    <col min="4105" max="4107" width="11.7109375" style="46" customWidth="1"/>
    <col min="4108" max="4108" width="1" style="46" customWidth="1"/>
    <col min="4109" max="4109" width="10.85546875" style="46" bestFit="1" customWidth="1"/>
    <col min="4110" max="4114" width="5.28515625" style="46" customWidth="1"/>
    <col min="4115" max="4115" width="5.7109375" style="46" customWidth="1"/>
    <col min="4116" max="4158" width="5.28515625" style="46" customWidth="1"/>
    <col min="4159" max="4355" width="8.85546875" style="46"/>
    <col min="4356" max="4356" width="10.42578125" style="46" bestFit="1" customWidth="1"/>
    <col min="4357" max="4357" width="14.42578125" style="46" bestFit="1" customWidth="1"/>
    <col min="4358" max="4358" width="12" style="46" bestFit="1" customWidth="1"/>
    <col min="4359" max="4359" width="1.140625" style="46" customWidth="1"/>
    <col min="4360" max="4360" width="12" style="46" bestFit="1" customWidth="1"/>
    <col min="4361" max="4363" width="11.7109375" style="46" customWidth="1"/>
    <col min="4364" max="4364" width="1" style="46" customWidth="1"/>
    <col min="4365" max="4365" width="10.85546875" style="46" bestFit="1" customWidth="1"/>
    <col min="4366" max="4370" width="5.28515625" style="46" customWidth="1"/>
    <col min="4371" max="4371" width="5.7109375" style="46" customWidth="1"/>
    <col min="4372" max="4414" width="5.28515625" style="46" customWidth="1"/>
    <col min="4415" max="4611" width="8.85546875" style="46"/>
    <col min="4612" max="4612" width="10.42578125" style="46" bestFit="1" customWidth="1"/>
    <col min="4613" max="4613" width="14.42578125" style="46" bestFit="1" customWidth="1"/>
    <col min="4614" max="4614" width="12" style="46" bestFit="1" customWidth="1"/>
    <col min="4615" max="4615" width="1.140625" style="46" customWidth="1"/>
    <col min="4616" max="4616" width="12" style="46" bestFit="1" customWidth="1"/>
    <col min="4617" max="4619" width="11.7109375" style="46" customWidth="1"/>
    <col min="4620" max="4620" width="1" style="46" customWidth="1"/>
    <col min="4621" max="4621" width="10.85546875" style="46" bestFit="1" customWidth="1"/>
    <col min="4622" max="4626" width="5.28515625" style="46" customWidth="1"/>
    <col min="4627" max="4627" width="5.7109375" style="46" customWidth="1"/>
    <col min="4628" max="4670" width="5.28515625" style="46" customWidth="1"/>
    <col min="4671" max="4867" width="8.85546875" style="46"/>
    <col min="4868" max="4868" width="10.42578125" style="46" bestFit="1" customWidth="1"/>
    <col min="4869" max="4869" width="14.42578125" style="46" bestFit="1" customWidth="1"/>
    <col min="4870" max="4870" width="12" style="46" bestFit="1" customWidth="1"/>
    <col min="4871" max="4871" width="1.140625" style="46" customWidth="1"/>
    <col min="4872" max="4872" width="12" style="46" bestFit="1" customWidth="1"/>
    <col min="4873" max="4875" width="11.7109375" style="46" customWidth="1"/>
    <col min="4876" max="4876" width="1" style="46" customWidth="1"/>
    <col min="4877" max="4877" width="10.85546875" style="46" bestFit="1" customWidth="1"/>
    <col min="4878" max="4882" width="5.28515625" style="46" customWidth="1"/>
    <col min="4883" max="4883" width="5.7109375" style="46" customWidth="1"/>
    <col min="4884" max="4926" width="5.28515625" style="46" customWidth="1"/>
    <col min="4927" max="5123" width="8.85546875" style="46"/>
    <col min="5124" max="5124" width="10.42578125" style="46" bestFit="1" customWidth="1"/>
    <col min="5125" max="5125" width="14.42578125" style="46" bestFit="1" customWidth="1"/>
    <col min="5126" max="5126" width="12" style="46" bestFit="1" customWidth="1"/>
    <col min="5127" max="5127" width="1.140625" style="46" customWidth="1"/>
    <col min="5128" max="5128" width="12" style="46" bestFit="1" customWidth="1"/>
    <col min="5129" max="5131" width="11.7109375" style="46" customWidth="1"/>
    <col min="5132" max="5132" width="1" style="46" customWidth="1"/>
    <col min="5133" max="5133" width="10.85546875" style="46" bestFit="1" customWidth="1"/>
    <col min="5134" max="5138" width="5.28515625" style="46" customWidth="1"/>
    <col min="5139" max="5139" width="5.7109375" style="46" customWidth="1"/>
    <col min="5140" max="5182" width="5.28515625" style="46" customWidth="1"/>
    <col min="5183" max="5379" width="8.85546875" style="46"/>
    <col min="5380" max="5380" width="10.42578125" style="46" bestFit="1" customWidth="1"/>
    <col min="5381" max="5381" width="14.42578125" style="46" bestFit="1" customWidth="1"/>
    <col min="5382" max="5382" width="12" style="46" bestFit="1" customWidth="1"/>
    <col min="5383" max="5383" width="1.140625" style="46" customWidth="1"/>
    <col min="5384" max="5384" width="12" style="46" bestFit="1" customWidth="1"/>
    <col min="5385" max="5387" width="11.7109375" style="46" customWidth="1"/>
    <col min="5388" max="5388" width="1" style="46" customWidth="1"/>
    <col min="5389" max="5389" width="10.85546875" style="46" bestFit="1" customWidth="1"/>
    <col min="5390" max="5394" width="5.28515625" style="46" customWidth="1"/>
    <col min="5395" max="5395" width="5.7109375" style="46" customWidth="1"/>
    <col min="5396" max="5438" width="5.28515625" style="46" customWidth="1"/>
    <col min="5439" max="5635" width="8.85546875" style="46"/>
    <col min="5636" max="5636" width="10.42578125" style="46" bestFit="1" customWidth="1"/>
    <col min="5637" max="5637" width="14.42578125" style="46" bestFit="1" customWidth="1"/>
    <col min="5638" max="5638" width="12" style="46" bestFit="1" customWidth="1"/>
    <col min="5639" max="5639" width="1.140625" style="46" customWidth="1"/>
    <col min="5640" max="5640" width="12" style="46" bestFit="1" customWidth="1"/>
    <col min="5641" max="5643" width="11.7109375" style="46" customWidth="1"/>
    <col min="5644" max="5644" width="1" style="46" customWidth="1"/>
    <col min="5645" max="5645" width="10.85546875" style="46" bestFit="1" customWidth="1"/>
    <col min="5646" max="5650" width="5.28515625" style="46" customWidth="1"/>
    <col min="5651" max="5651" width="5.7109375" style="46" customWidth="1"/>
    <col min="5652" max="5694" width="5.28515625" style="46" customWidth="1"/>
    <col min="5695" max="5891" width="8.85546875" style="46"/>
    <col min="5892" max="5892" width="10.42578125" style="46" bestFit="1" customWidth="1"/>
    <col min="5893" max="5893" width="14.42578125" style="46" bestFit="1" customWidth="1"/>
    <col min="5894" max="5894" width="12" style="46" bestFit="1" customWidth="1"/>
    <col min="5895" max="5895" width="1.140625" style="46" customWidth="1"/>
    <col min="5896" max="5896" width="12" style="46" bestFit="1" customWidth="1"/>
    <col min="5897" max="5899" width="11.7109375" style="46" customWidth="1"/>
    <col min="5900" max="5900" width="1" style="46" customWidth="1"/>
    <col min="5901" max="5901" width="10.85546875" style="46" bestFit="1" customWidth="1"/>
    <col min="5902" max="5906" width="5.28515625" style="46" customWidth="1"/>
    <col min="5907" max="5907" width="5.7109375" style="46" customWidth="1"/>
    <col min="5908" max="5950" width="5.28515625" style="46" customWidth="1"/>
    <col min="5951" max="6147" width="8.85546875" style="46"/>
    <col min="6148" max="6148" width="10.42578125" style="46" bestFit="1" customWidth="1"/>
    <col min="6149" max="6149" width="14.42578125" style="46" bestFit="1" customWidth="1"/>
    <col min="6150" max="6150" width="12" style="46" bestFit="1" customWidth="1"/>
    <col min="6151" max="6151" width="1.140625" style="46" customWidth="1"/>
    <col min="6152" max="6152" width="12" style="46" bestFit="1" customWidth="1"/>
    <col min="6153" max="6155" width="11.7109375" style="46" customWidth="1"/>
    <col min="6156" max="6156" width="1" style="46" customWidth="1"/>
    <col min="6157" max="6157" width="10.85546875" style="46" bestFit="1" customWidth="1"/>
    <col min="6158" max="6162" width="5.28515625" style="46" customWidth="1"/>
    <col min="6163" max="6163" width="5.7109375" style="46" customWidth="1"/>
    <col min="6164" max="6206" width="5.28515625" style="46" customWidth="1"/>
    <col min="6207" max="6403" width="8.85546875" style="46"/>
    <col min="6404" max="6404" width="10.42578125" style="46" bestFit="1" customWidth="1"/>
    <col min="6405" max="6405" width="14.42578125" style="46" bestFit="1" customWidth="1"/>
    <col min="6406" max="6406" width="12" style="46" bestFit="1" customWidth="1"/>
    <col min="6407" max="6407" width="1.140625" style="46" customWidth="1"/>
    <col min="6408" max="6408" width="12" style="46" bestFit="1" customWidth="1"/>
    <col min="6409" max="6411" width="11.7109375" style="46" customWidth="1"/>
    <col min="6412" max="6412" width="1" style="46" customWidth="1"/>
    <col min="6413" max="6413" width="10.85546875" style="46" bestFit="1" customWidth="1"/>
    <col min="6414" max="6418" width="5.28515625" style="46" customWidth="1"/>
    <col min="6419" max="6419" width="5.7109375" style="46" customWidth="1"/>
    <col min="6420" max="6462" width="5.28515625" style="46" customWidth="1"/>
    <col min="6463" max="6659" width="8.85546875" style="46"/>
    <col min="6660" max="6660" width="10.42578125" style="46" bestFit="1" customWidth="1"/>
    <col min="6661" max="6661" width="14.42578125" style="46" bestFit="1" customWidth="1"/>
    <col min="6662" max="6662" width="12" style="46" bestFit="1" customWidth="1"/>
    <col min="6663" max="6663" width="1.140625" style="46" customWidth="1"/>
    <col min="6664" max="6664" width="12" style="46" bestFit="1" customWidth="1"/>
    <col min="6665" max="6667" width="11.7109375" style="46" customWidth="1"/>
    <col min="6668" max="6668" width="1" style="46" customWidth="1"/>
    <col min="6669" max="6669" width="10.85546875" style="46" bestFit="1" customWidth="1"/>
    <col min="6670" max="6674" width="5.28515625" style="46" customWidth="1"/>
    <col min="6675" max="6675" width="5.7109375" style="46" customWidth="1"/>
    <col min="6676" max="6718" width="5.28515625" style="46" customWidth="1"/>
    <col min="6719" max="6915" width="8.85546875" style="46"/>
    <col min="6916" max="6916" width="10.42578125" style="46" bestFit="1" customWidth="1"/>
    <col min="6917" max="6917" width="14.42578125" style="46" bestFit="1" customWidth="1"/>
    <col min="6918" max="6918" width="12" style="46" bestFit="1" customWidth="1"/>
    <col min="6919" max="6919" width="1.140625" style="46" customWidth="1"/>
    <col min="6920" max="6920" width="12" style="46" bestFit="1" customWidth="1"/>
    <col min="6921" max="6923" width="11.7109375" style="46" customWidth="1"/>
    <col min="6924" max="6924" width="1" style="46" customWidth="1"/>
    <col min="6925" max="6925" width="10.85546875" style="46" bestFit="1" customWidth="1"/>
    <col min="6926" max="6930" width="5.28515625" style="46" customWidth="1"/>
    <col min="6931" max="6931" width="5.7109375" style="46" customWidth="1"/>
    <col min="6932" max="6974" width="5.28515625" style="46" customWidth="1"/>
    <col min="6975" max="7171" width="8.85546875" style="46"/>
    <col min="7172" max="7172" width="10.42578125" style="46" bestFit="1" customWidth="1"/>
    <col min="7173" max="7173" width="14.42578125" style="46" bestFit="1" customWidth="1"/>
    <col min="7174" max="7174" width="12" style="46" bestFit="1" customWidth="1"/>
    <col min="7175" max="7175" width="1.140625" style="46" customWidth="1"/>
    <col min="7176" max="7176" width="12" style="46" bestFit="1" customWidth="1"/>
    <col min="7177" max="7179" width="11.7109375" style="46" customWidth="1"/>
    <col min="7180" max="7180" width="1" style="46" customWidth="1"/>
    <col min="7181" max="7181" width="10.85546875" style="46" bestFit="1" customWidth="1"/>
    <col min="7182" max="7186" width="5.28515625" style="46" customWidth="1"/>
    <col min="7187" max="7187" width="5.7109375" style="46" customWidth="1"/>
    <col min="7188" max="7230" width="5.28515625" style="46" customWidth="1"/>
    <col min="7231" max="7427" width="8.85546875" style="46"/>
    <col min="7428" max="7428" width="10.42578125" style="46" bestFit="1" customWidth="1"/>
    <col min="7429" max="7429" width="14.42578125" style="46" bestFit="1" customWidth="1"/>
    <col min="7430" max="7430" width="12" style="46" bestFit="1" customWidth="1"/>
    <col min="7431" max="7431" width="1.140625" style="46" customWidth="1"/>
    <col min="7432" max="7432" width="12" style="46" bestFit="1" customWidth="1"/>
    <col min="7433" max="7435" width="11.7109375" style="46" customWidth="1"/>
    <col min="7436" max="7436" width="1" style="46" customWidth="1"/>
    <col min="7437" max="7437" width="10.85546875" style="46" bestFit="1" customWidth="1"/>
    <col min="7438" max="7442" width="5.28515625" style="46" customWidth="1"/>
    <col min="7443" max="7443" width="5.7109375" style="46" customWidth="1"/>
    <col min="7444" max="7486" width="5.28515625" style="46" customWidth="1"/>
    <col min="7487" max="7683" width="8.85546875" style="46"/>
    <col min="7684" max="7684" width="10.42578125" style="46" bestFit="1" customWidth="1"/>
    <col min="7685" max="7685" width="14.42578125" style="46" bestFit="1" customWidth="1"/>
    <col min="7686" max="7686" width="12" style="46" bestFit="1" customWidth="1"/>
    <col min="7687" max="7687" width="1.140625" style="46" customWidth="1"/>
    <col min="7688" max="7688" width="12" style="46" bestFit="1" customWidth="1"/>
    <col min="7689" max="7691" width="11.7109375" style="46" customWidth="1"/>
    <col min="7692" max="7692" width="1" style="46" customWidth="1"/>
    <col min="7693" max="7693" width="10.85546875" style="46" bestFit="1" customWidth="1"/>
    <col min="7694" max="7698" width="5.28515625" style="46" customWidth="1"/>
    <col min="7699" max="7699" width="5.7109375" style="46" customWidth="1"/>
    <col min="7700" max="7742" width="5.28515625" style="46" customWidth="1"/>
    <col min="7743" max="7939" width="8.85546875" style="46"/>
    <col min="7940" max="7940" width="10.42578125" style="46" bestFit="1" customWidth="1"/>
    <col min="7941" max="7941" width="14.42578125" style="46" bestFit="1" customWidth="1"/>
    <col min="7942" max="7942" width="12" style="46" bestFit="1" customWidth="1"/>
    <col min="7943" max="7943" width="1.140625" style="46" customWidth="1"/>
    <col min="7944" max="7944" width="12" style="46" bestFit="1" customWidth="1"/>
    <col min="7945" max="7947" width="11.7109375" style="46" customWidth="1"/>
    <col min="7948" max="7948" width="1" style="46" customWidth="1"/>
    <col min="7949" max="7949" width="10.85546875" style="46" bestFit="1" customWidth="1"/>
    <col min="7950" max="7954" width="5.28515625" style="46" customWidth="1"/>
    <col min="7955" max="7955" width="5.7109375" style="46" customWidth="1"/>
    <col min="7956" max="7998" width="5.28515625" style="46" customWidth="1"/>
    <col min="7999" max="8195" width="8.85546875" style="46"/>
    <col min="8196" max="8196" width="10.42578125" style="46" bestFit="1" customWidth="1"/>
    <col min="8197" max="8197" width="14.42578125" style="46" bestFit="1" customWidth="1"/>
    <col min="8198" max="8198" width="12" style="46" bestFit="1" customWidth="1"/>
    <col min="8199" max="8199" width="1.140625" style="46" customWidth="1"/>
    <col min="8200" max="8200" width="12" style="46" bestFit="1" customWidth="1"/>
    <col min="8201" max="8203" width="11.7109375" style="46" customWidth="1"/>
    <col min="8204" max="8204" width="1" style="46" customWidth="1"/>
    <col min="8205" max="8205" width="10.85546875" style="46" bestFit="1" customWidth="1"/>
    <col min="8206" max="8210" width="5.28515625" style="46" customWidth="1"/>
    <col min="8211" max="8211" width="5.7109375" style="46" customWidth="1"/>
    <col min="8212" max="8254" width="5.28515625" style="46" customWidth="1"/>
    <col min="8255" max="8451" width="8.85546875" style="46"/>
    <col min="8452" max="8452" width="10.42578125" style="46" bestFit="1" customWidth="1"/>
    <col min="8453" max="8453" width="14.42578125" style="46" bestFit="1" customWidth="1"/>
    <col min="8454" max="8454" width="12" style="46" bestFit="1" customWidth="1"/>
    <col min="8455" max="8455" width="1.140625" style="46" customWidth="1"/>
    <col min="8456" max="8456" width="12" style="46" bestFit="1" customWidth="1"/>
    <col min="8457" max="8459" width="11.7109375" style="46" customWidth="1"/>
    <col min="8460" max="8460" width="1" style="46" customWidth="1"/>
    <col min="8461" max="8461" width="10.85546875" style="46" bestFit="1" customWidth="1"/>
    <col min="8462" max="8466" width="5.28515625" style="46" customWidth="1"/>
    <col min="8467" max="8467" width="5.7109375" style="46" customWidth="1"/>
    <col min="8468" max="8510" width="5.28515625" style="46" customWidth="1"/>
    <col min="8511" max="8707" width="8.85546875" style="46"/>
    <col min="8708" max="8708" width="10.42578125" style="46" bestFit="1" customWidth="1"/>
    <col min="8709" max="8709" width="14.42578125" style="46" bestFit="1" customWidth="1"/>
    <col min="8710" max="8710" width="12" style="46" bestFit="1" customWidth="1"/>
    <col min="8711" max="8711" width="1.140625" style="46" customWidth="1"/>
    <col min="8712" max="8712" width="12" style="46" bestFit="1" customWidth="1"/>
    <col min="8713" max="8715" width="11.7109375" style="46" customWidth="1"/>
    <col min="8716" max="8716" width="1" style="46" customWidth="1"/>
    <col min="8717" max="8717" width="10.85546875" style="46" bestFit="1" customWidth="1"/>
    <col min="8718" max="8722" width="5.28515625" style="46" customWidth="1"/>
    <col min="8723" max="8723" width="5.7109375" style="46" customWidth="1"/>
    <col min="8724" max="8766" width="5.28515625" style="46" customWidth="1"/>
    <col min="8767" max="8963" width="8.85546875" style="46"/>
    <col min="8964" max="8964" width="10.42578125" style="46" bestFit="1" customWidth="1"/>
    <col min="8965" max="8965" width="14.42578125" style="46" bestFit="1" customWidth="1"/>
    <col min="8966" max="8966" width="12" style="46" bestFit="1" customWidth="1"/>
    <col min="8967" max="8967" width="1.140625" style="46" customWidth="1"/>
    <col min="8968" max="8968" width="12" style="46" bestFit="1" customWidth="1"/>
    <col min="8969" max="8971" width="11.7109375" style="46" customWidth="1"/>
    <col min="8972" max="8972" width="1" style="46" customWidth="1"/>
    <col min="8973" max="8973" width="10.85546875" style="46" bestFit="1" customWidth="1"/>
    <col min="8974" max="8978" width="5.28515625" style="46" customWidth="1"/>
    <col min="8979" max="8979" width="5.7109375" style="46" customWidth="1"/>
    <col min="8980" max="9022" width="5.28515625" style="46" customWidth="1"/>
    <col min="9023" max="9219" width="8.85546875" style="46"/>
    <col min="9220" max="9220" width="10.42578125" style="46" bestFit="1" customWidth="1"/>
    <col min="9221" max="9221" width="14.42578125" style="46" bestFit="1" customWidth="1"/>
    <col min="9222" max="9222" width="12" style="46" bestFit="1" customWidth="1"/>
    <col min="9223" max="9223" width="1.140625" style="46" customWidth="1"/>
    <col min="9224" max="9224" width="12" style="46" bestFit="1" customWidth="1"/>
    <col min="9225" max="9227" width="11.7109375" style="46" customWidth="1"/>
    <col min="9228" max="9228" width="1" style="46" customWidth="1"/>
    <col min="9229" max="9229" width="10.85546875" style="46" bestFit="1" customWidth="1"/>
    <col min="9230" max="9234" width="5.28515625" style="46" customWidth="1"/>
    <col min="9235" max="9235" width="5.7109375" style="46" customWidth="1"/>
    <col min="9236" max="9278" width="5.28515625" style="46" customWidth="1"/>
    <col min="9279" max="9475" width="8.85546875" style="46"/>
    <col min="9476" max="9476" width="10.42578125" style="46" bestFit="1" customWidth="1"/>
    <col min="9477" max="9477" width="14.42578125" style="46" bestFit="1" customWidth="1"/>
    <col min="9478" max="9478" width="12" style="46" bestFit="1" customWidth="1"/>
    <col min="9479" max="9479" width="1.140625" style="46" customWidth="1"/>
    <col min="9480" max="9480" width="12" style="46" bestFit="1" customWidth="1"/>
    <col min="9481" max="9483" width="11.7109375" style="46" customWidth="1"/>
    <col min="9484" max="9484" width="1" style="46" customWidth="1"/>
    <col min="9485" max="9485" width="10.85546875" style="46" bestFit="1" customWidth="1"/>
    <col min="9486" max="9490" width="5.28515625" style="46" customWidth="1"/>
    <col min="9491" max="9491" width="5.7109375" style="46" customWidth="1"/>
    <col min="9492" max="9534" width="5.28515625" style="46" customWidth="1"/>
    <col min="9535" max="9731" width="8.85546875" style="46"/>
    <col min="9732" max="9732" width="10.42578125" style="46" bestFit="1" customWidth="1"/>
    <col min="9733" max="9733" width="14.42578125" style="46" bestFit="1" customWidth="1"/>
    <col min="9734" max="9734" width="12" style="46" bestFit="1" customWidth="1"/>
    <col min="9735" max="9735" width="1.140625" style="46" customWidth="1"/>
    <col min="9736" max="9736" width="12" style="46" bestFit="1" customWidth="1"/>
    <col min="9737" max="9739" width="11.7109375" style="46" customWidth="1"/>
    <col min="9740" max="9740" width="1" style="46" customWidth="1"/>
    <col min="9741" max="9741" width="10.85546875" style="46" bestFit="1" customWidth="1"/>
    <col min="9742" max="9746" width="5.28515625" style="46" customWidth="1"/>
    <col min="9747" max="9747" width="5.7109375" style="46" customWidth="1"/>
    <col min="9748" max="9790" width="5.28515625" style="46" customWidth="1"/>
    <col min="9791" max="9987" width="8.85546875" style="46"/>
    <col min="9988" max="9988" width="10.42578125" style="46" bestFit="1" customWidth="1"/>
    <col min="9989" max="9989" width="14.42578125" style="46" bestFit="1" customWidth="1"/>
    <col min="9990" max="9990" width="12" style="46" bestFit="1" customWidth="1"/>
    <col min="9991" max="9991" width="1.140625" style="46" customWidth="1"/>
    <col min="9992" max="9992" width="12" style="46" bestFit="1" customWidth="1"/>
    <col min="9993" max="9995" width="11.7109375" style="46" customWidth="1"/>
    <col min="9996" max="9996" width="1" style="46" customWidth="1"/>
    <col min="9997" max="9997" width="10.85546875" style="46" bestFit="1" customWidth="1"/>
    <col min="9998" max="10002" width="5.28515625" style="46" customWidth="1"/>
    <col min="10003" max="10003" width="5.7109375" style="46" customWidth="1"/>
    <col min="10004" max="10046" width="5.28515625" style="46" customWidth="1"/>
    <col min="10047" max="10243" width="8.85546875" style="46"/>
    <col min="10244" max="10244" width="10.42578125" style="46" bestFit="1" customWidth="1"/>
    <col min="10245" max="10245" width="14.42578125" style="46" bestFit="1" customWidth="1"/>
    <col min="10246" max="10246" width="12" style="46" bestFit="1" customWidth="1"/>
    <col min="10247" max="10247" width="1.140625" style="46" customWidth="1"/>
    <col min="10248" max="10248" width="12" style="46" bestFit="1" customWidth="1"/>
    <col min="10249" max="10251" width="11.7109375" style="46" customWidth="1"/>
    <col min="10252" max="10252" width="1" style="46" customWidth="1"/>
    <col min="10253" max="10253" width="10.85546875" style="46" bestFit="1" customWidth="1"/>
    <col min="10254" max="10258" width="5.28515625" style="46" customWidth="1"/>
    <col min="10259" max="10259" width="5.7109375" style="46" customWidth="1"/>
    <col min="10260" max="10302" width="5.28515625" style="46" customWidth="1"/>
    <col min="10303" max="10499" width="8.85546875" style="46"/>
    <col min="10500" max="10500" width="10.42578125" style="46" bestFit="1" customWidth="1"/>
    <col min="10501" max="10501" width="14.42578125" style="46" bestFit="1" customWidth="1"/>
    <col min="10502" max="10502" width="12" style="46" bestFit="1" customWidth="1"/>
    <col min="10503" max="10503" width="1.140625" style="46" customWidth="1"/>
    <col min="10504" max="10504" width="12" style="46" bestFit="1" customWidth="1"/>
    <col min="10505" max="10507" width="11.7109375" style="46" customWidth="1"/>
    <col min="10508" max="10508" width="1" style="46" customWidth="1"/>
    <col min="10509" max="10509" width="10.85546875" style="46" bestFit="1" customWidth="1"/>
    <col min="10510" max="10514" width="5.28515625" style="46" customWidth="1"/>
    <col min="10515" max="10515" width="5.7109375" style="46" customWidth="1"/>
    <col min="10516" max="10558" width="5.28515625" style="46" customWidth="1"/>
    <col min="10559" max="10755" width="8.85546875" style="46"/>
    <col min="10756" max="10756" width="10.42578125" style="46" bestFit="1" customWidth="1"/>
    <col min="10757" max="10757" width="14.42578125" style="46" bestFit="1" customWidth="1"/>
    <col min="10758" max="10758" width="12" style="46" bestFit="1" customWidth="1"/>
    <col min="10759" max="10759" width="1.140625" style="46" customWidth="1"/>
    <col min="10760" max="10760" width="12" style="46" bestFit="1" customWidth="1"/>
    <col min="10761" max="10763" width="11.7109375" style="46" customWidth="1"/>
    <col min="10764" max="10764" width="1" style="46" customWidth="1"/>
    <col min="10765" max="10765" width="10.85546875" style="46" bestFit="1" customWidth="1"/>
    <col min="10766" max="10770" width="5.28515625" style="46" customWidth="1"/>
    <col min="10771" max="10771" width="5.7109375" style="46" customWidth="1"/>
    <col min="10772" max="10814" width="5.28515625" style="46" customWidth="1"/>
    <col min="10815" max="11011" width="8.85546875" style="46"/>
    <col min="11012" max="11012" width="10.42578125" style="46" bestFit="1" customWidth="1"/>
    <col min="11013" max="11013" width="14.42578125" style="46" bestFit="1" customWidth="1"/>
    <col min="11014" max="11014" width="12" style="46" bestFit="1" customWidth="1"/>
    <col min="11015" max="11015" width="1.140625" style="46" customWidth="1"/>
    <col min="11016" max="11016" width="12" style="46" bestFit="1" customWidth="1"/>
    <col min="11017" max="11019" width="11.7109375" style="46" customWidth="1"/>
    <col min="11020" max="11020" width="1" style="46" customWidth="1"/>
    <col min="11021" max="11021" width="10.85546875" style="46" bestFit="1" customWidth="1"/>
    <col min="11022" max="11026" width="5.28515625" style="46" customWidth="1"/>
    <col min="11027" max="11027" width="5.7109375" style="46" customWidth="1"/>
    <col min="11028" max="11070" width="5.28515625" style="46" customWidth="1"/>
    <col min="11071" max="11267" width="8.85546875" style="46"/>
    <col min="11268" max="11268" width="10.42578125" style="46" bestFit="1" customWidth="1"/>
    <col min="11269" max="11269" width="14.42578125" style="46" bestFit="1" customWidth="1"/>
    <col min="11270" max="11270" width="12" style="46" bestFit="1" customWidth="1"/>
    <col min="11271" max="11271" width="1.140625" style="46" customWidth="1"/>
    <col min="11272" max="11272" width="12" style="46" bestFit="1" customWidth="1"/>
    <col min="11273" max="11275" width="11.7109375" style="46" customWidth="1"/>
    <col min="11276" max="11276" width="1" style="46" customWidth="1"/>
    <col min="11277" max="11277" width="10.85546875" style="46" bestFit="1" customWidth="1"/>
    <col min="11278" max="11282" width="5.28515625" style="46" customWidth="1"/>
    <col min="11283" max="11283" width="5.7109375" style="46" customWidth="1"/>
    <col min="11284" max="11326" width="5.28515625" style="46" customWidth="1"/>
    <col min="11327" max="11523" width="8.85546875" style="46"/>
    <col min="11524" max="11524" width="10.42578125" style="46" bestFit="1" customWidth="1"/>
    <col min="11525" max="11525" width="14.42578125" style="46" bestFit="1" customWidth="1"/>
    <col min="11526" max="11526" width="12" style="46" bestFit="1" customWidth="1"/>
    <col min="11527" max="11527" width="1.140625" style="46" customWidth="1"/>
    <col min="11528" max="11528" width="12" style="46" bestFit="1" customWidth="1"/>
    <col min="11529" max="11531" width="11.7109375" style="46" customWidth="1"/>
    <col min="11532" max="11532" width="1" style="46" customWidth="1"/>
    <col min="11533" max="11533" width="10.85546875" style="46" bestFit="1" customWidth="1"/>
    <col min="11534" max="11538" width="5.28515625" style="46" customWidth="1"/>
    <col min="11539" max="11539" width="5.7109375" style="46" customWidth="1"/>
    <col min="11540" max="11582" width="5.28515625" style="46" customWidth="1"/>
    <col min="11583" max="11779" width="8.85546875" style="46"/>
    <col min="11780" max="11780" width="10.42578125" style="46" bestFit="1" customWidth="1"/>
    <col min="11781" max="11781" width="14.42578125" style="46" bestFit="1" customWidth="1"/>
    <col min="11782" max="11782" width="12" style="46" bestFit="1" customWidth="1"/>
    <col min="11783" max="11783" width="1.140625" style="46" customWidth="1"/>
    <col min="11784" max="11784" width="12" style="46" bestFit="1" customWidth="1"/>
    <col min="11785" max="11787" width="11.7109375" style="46" customWidth="1"/>
    <col min="11788" max="11788" width="1" style="46" customWidth="1"/>
    <col min="11789" max="11789" width="10.85546875" style="46" bestFit="1" customWidth="1"/>
    <col min="11790" max="11794" width="5.28515625" style="46" customWidth="1"/>
    <col min="11795" max="11795" width="5.7109375" style="46" customWidth="1"/>
    <col min="11796" max="11838" width="5.28515625" style="46" customWidth="1"/>
    <col min="11839" max="12035" width="8.85546875" style="46"/>
    <col min="12036" max="12036" width="10.42578125" style="46" bestFit="1" customWidth="1"/>
    <col min="12037" max="12037" width="14.42578125" style="46" bestFit="1" customWidth="1"/>
    <col min="12038" max="12038" width="12" style="46" bestFit="1" customWidth="1"/>
    <col min="12039" max="12039" width="1.140625" style="46" customWidth="1"/>
    <col min="12040" max="12040" width="12" style="46" bestFit="1" customWidth="1"/>
    <col min="12041" max="12043" width="11.7109375" style="46" customWidth="1"/>
    <col min="12044" max="12044" width="1" style="46" customWidth="1"/>
    <col min="12045" max="12045" width="10.85546875" style="46" bestFit="1" customWidth="1"/>
    <col min="12046" max="12050" width="5.28515625" style="46" customWidth="1"/>
    <col min="12051" max="12051" width="5.7109375" style="46" customWidth="1"/>
    <col min="12052" max="12094" width="5.28515625" style="46" customWidth="1"/>
    <col min="12095" max="12291" width="8.85546875" style="46"/>
    <col min="12292" max="12292" width="10.42578125" style="46" bestFit="1" customWidth="1"/>
    <col min="12293" max="12293" width="14.42578125" style="46" bestFit="1" customWidth="1"/>
    <col min="12294" max="12294" width="12" style="46" bestFit="1" customWidth="1"/>
    <col min="12295" max="12295" width="1.140625" style="46" customWidth="1"/>
    <col min="12296" max="12296" width="12" style="46" bestFit="1" customWidth="1"/>
    <col min="12297" max="12299" width="11.7109375" style="46" customWidth="1"/>
    <col min="12300" max="12300" width="1" style="46" customWidth="1"/>
    <col min="12301" max="12301" width="10.85546875" style="46" bestFit="1" customWidth="1"/>
    <col min="12302" max="12306" width="5.28515625" style="46" customWidth="1"/>
    <col min="12307" max="12307" width="5.7109375" style="46" customWidth="1"/>
    <col min="12308" max="12350" width="5.28515625" style="46" customWidth="1"/>
    <col min="12351" max="12547" width="8.85546875" style="46"/>
    <col min="12548" max="12548" width="10.42578125" style="46" bestFit="1" customWidth="1"/>
    <col min="12549" max="12549" width="14.42578125" style="46" bestFit="1" customWidth="1"/>
    <col min="12550" max="12550" width="12" style="46" bestFit="1" customWidth="1"/>
    <col min="12551" max="12551" width="1.140625" style="46" customWidth="1"/>
    <col min="12552" max="12552" width="12" style="46" bestFit="1" customWidth="1"/>
    <col min="12553" max="12555" width="11.7109375" style="46" customWidth="1"/>
    <col min="12556" max="12556" width="1" style="46" customWidth="1"/>
    <col min="12557" max="12557" width="10.85546875" style="46" bestFit="1" customWidth="1"/>
    <col min="12558" max="12562" width="5.28515625" style="46" customWidth="1"/>
    <col min="12563" max="12563" width="5.7109375" style="46" customWidth="1"/>
    <col min="12564" max="12606" width="5.28515625" style="46" customWidth="1"/>
    <col min="12607" max="12803" width="8.85546875" style="46"/>
    <col min="12804" max="12804" width="10.42578125" style="46" bestFit="1" customWidth="1"/>
    <col min="12805" max="12805" width="14.42578125" style="46" bestFit="1" customWidth="1"/>
    <col min="12806" max="12806" width="12" style="46" bestFit="1" customWidth="1"/>
    <col min="12807" max="12807" width="1.140625" style="46" customWidth="1"/>
    <col min="12808" max="12808" width="12" style="46" bestFit="1" customWidth="1"/>
    <col min="12809" max="12811" width="11.7109375" style="46" customWidth="1"/>
    <col min="12812" max="12812" width="1" style="46" customWidth="1"/>
    <col min="12813" max="12813" width="10.85546875" style="46" bestFit="1" customWidth="1"/>
    <col min="12814" max="12818" width="5.28515625" style="46" customWidth="1"/>
    <col min="12819" max="12819" width="5.7109375" style="46" customWidth="1"/>
    <col min="12820" max="12862" width="5.28515625" style="46" customWidth="1"/>
    <col min="12863" max="13059" width="8.85546875" style="46"/>
    <col min="13060" max="13060" width="10.42578125" style="46" bestFit="1" customWidth="1"/>
    <col min="13061" max="13061" width="14.42578125" style="46" bestFit="1" customWidth="1"/>
    <col min="13062" max="13062" width="12" style="46" bestFit="1" customWidth="1"/>
    <col min="13063" max="13063" width="1.140625" style="46" customWidth="1"/>
    <col min="13064" max="13064" width="12" style="46" bestFit="1" customWidth="1"/>
    <col min="13065" max="13067" width="11.7109375" style="46" customWidth="1"/>
    <col min="13068" max="13068" width="1" style="46" customWidth="1"/>
    <col min="13069" max="13069" width="10.85546875" style="46" bestFit="1" customWidth="1"/>
    <col min="13070" max="13074" width="5.28515625" style="46" customWidth="1"/>
    <col min="13075" max="13075" width="5.7109375" style="46" customWidth="1"/>
    <col min="13076" max="13118" width="5.28515625" style="46" customWidth="1"/>
    <col min="13119" max="13315" width="8.85546875" style="46"/>
    <col min="13316" max="13316" width="10.42578125" style="46" bestFit="1" customWidth="1"/>
    <col min="13317" max="13317" width="14.42578125" style="46" bestFit="1" customWidth="1"/>
    <col min="13318" max="13318" width="12" style="46" bestFit="1" customWidth="1"/>
    <col min="13319" max="13319" width="1.140625" style="46" customWidth="1"/>
    <col min="13320" max="13320" width="12" style="46" bestFit="1" customWidth="1"/>
    <col min="13321" max="13323" width="11.7109375" style="46" customWidth="1"/>
    <col min="13324" max="13324" width="1" style="46" customWidth="1"/>
    <col min="13325" max="13325" width="10.85546875" style="46" bestFit="1" customWidth="1"/>
    <col min="13326" max="13330" width="5.28515625" style="46" customWidth="1"/>
    <col min="13331" max="13331" width="5.7109375" style="46" customWidth="1"/>
    <col min="13332" max="13374" width="5.28515625" style="46" customWidth="1"/>
    <col min="13375" max="13571" width="8.85546875" style="46"/>
    <col min="13572" max="13572" width="10.42578125" style="46" bestFit="1" customWidth="1"/>
    <col min="13573" max="13573" width="14.42578125" style="46" bestFit="1" customWidth="1"/>
    <col min="13574" max="13574" width="12" style="46" bestFit="1" customWidth="1"/>
    <col min="13575" max="13575" width="1.140625" style="46" customWidth="1"/>
    <col min="13576" max="13576" width="12" style="46" bestFit="1" customWidth="1"/>
    <col min="13577" max="13579" width="11.7109375" style="46" customWidth="1"/>
    <col min="13580" max="13580" width="1" style="46" customWidth="1"/>
    <col min="13581" max="13581" width="10.85546875" style="46" bestFit="1" customWidth="1"/>
    <col min="13582" max="13586" width="5.28515625" style="46" customWidth="1"/>
    <col min="13587" max="13587" width="5.7109375" style="46" customWidth="1"/>
    <col min="13588" max="13630" width="5.28515625" style="46" customWidth="1"/>
    <col min="13631" max="13827" width="8.85546875" style="46"/>
    <col min="13828" max="13828" width="10.42578125" style="46" bestFit="1" customWidth="1"/>
    <col min="13829" max="13829" width="14.42578125" style="46" bestFit="1" customWidth="1"/>
    <col min="13830" max="13830" width="12" style="46" bestFit="1" customWidth="1"/>
    <col min="13831" max="13831" width="1.140625" style="46" customWidth="1"/>
    <col min="13832" max="13832" width="12" style="46" bestFit="1" customWidth="1"/>
    <col min="13833" max="13835" width="11.7109375" style="46" customWidth="1"/>
    <col min="13836" max="13836" width="1" style="46" customWidth="1"/>
    <col min="13837" max="13837" width="10.85546875" style="46" bestFit="1" customWidth="1"/>
    <col min="13838" max="13842" width="5.28515625" style="46" customWidth="1"/>
    <col min="13843" max="13843" width="5.7109375" style="46" customWidth="1"/>
    <col min="13844" max="13886" width="5.28515625" style="46" customWidth="1"/>
    <col min="13887" max="14083" width="8.85546875" style="46"/>
    <col min="14084" max="14084" width="10.42578125" style="46" bestFit="1" customWidth="1"/>
    <col min="14085" max="14085" width="14.42578125" style="46" bestFit="1" customWidth="1"/>
    <col min="14086" max="14086" width="12" style="46" bestFit="1" customWidth="1"/>
    <col min="14087" max="14087" width="1.140625" style="46" customWidth="1"/>
    <col min="14088" max="14088" width="12" style="46" bestFit="1" customWidth="1"/>
    <col min="14089" max="14091" width="11.7109375" style="46" customWidth="1"/>
    <col min="14092" max="14092" width="1" style="46" customWidth="1"/>
    <col min="14093" max="14093" width="10.85546875" style="46" bestFit="1" customWidth="1"/>
    <col min="14094" max="14098" width="5.28515625" style="46" customWidth="1"/>
    <col min="14099" max="14099" width="5.7109375" style="46" customWidth="1"/>
    <col min="14100" max="14142" width="5.28515625" style="46" customWidth="1"/>
    <col min="14143" max="14339" width="8.85546875" style="46"/>
    <col min="14340" max="14340" width="10.42578125" style="46" bestFit="1" customWidth="1"/>
    <col min="14341" max="14341" width="14.42578125" style="46" bestFit="1" customWidth="1"/>
    <col min="14342" max="14342" width="12" style="46" bestFit="1" customWidth="1"/>
    <col min="14343" max="14343" width="1.140625" style="46" customWidth="1"/>
    <col min="14344" max="14344" width="12" style="46" bestFit="1" customWidth="1"/>
    <col min="14345" max="14347" width="11.7109375" style="46" customWidth="1"/>
    <col min="14348" max="14348" width="1" style="46" customWidth="1"/>
    <col min="14349" max="14349" width="10.85546875" style="46" bestFit="1" customWidth="1"/>
    <col min="14350" max="14354" width="5.28515625" style="46" customWidth="1"/>
    <col min="14355" max="14355" width="5.7109375" style="46" customWidth="1"/>
    <col min="14356" max="14398" width="5.28515625" style="46" customWidth="1"/>
    <col min="14399" max="14595" width="8.85546875" style="46"/>
    <col min="14596" max="14596" width="10.42578125" style="46" bestFit="1" customWidth="1"/>
    <col min="14597" max="14597" width="14.42578125" style="46" bestFit="1" customWidth="1"/>
    <col min="14598" max="14598" width="12" style="46" bestFit="1" customWidth="1"/>
    <col min="14599" max="14599" width="1.140625" style="46" customWidth="1"/>
    <col min="14600" max="14600" width="12" style="46" bestFit="1" customWidth="1"/>
    <col min="14601" max="14603" width="11.7109375" style="46" customWidth="1"/>
    <col min="14604" max="14604" width="1" style="46" customWidth="1"/>
    <col min="14605" max="14605" width="10.85546875" style="46" bestFit="1" customWidth="1"/>
    <col min="14606" max="14610" width="5.28515625" style="46" customWidth="1"/>
    <col min="14611" max="14611" width="5.7109375" style="46" customWidth="1"/>
    <col min="14612" max="14654" width="5.28515625" style="46" customWidth="1"/>
    <col min="14655" max="14851" width="8.85546875" style="46"/>
    <col min="14852" max="14852" width="10.42578125" style="46" bestFit="1" customWidth="1"/>
    <col min="14853" max="14853" width="14.42578125" style="46" bestFit="1" customWidth="1"/>
    <col min="14854" max="14854" width="12" style="46" bestFit="1" customWidth="1"/>
    <col min="14855" max="14855" width="1.140625" style="46" customWidth="1"/>
    <col min="14856" max="14856" width="12" style="46" bestFit="1" customWidth="1"/>
    <col min="14857" max="14859" width="11.7109375" style="46" customWidth="1"/>
    <col min="14860" max="14860" width="1" style="46" customWidth="1"/>
    <col min="14861" max="14861" width="10.85546875" style="46" bestFit="1" customWidth="1"/>
    <col min="14862" max="14866" width="5.28515625" style="46" customWidth="1"/>
    <col min="14867" max="14867" width="5.7109375" style="46" customWidth="1"/>
    <col min="14868" max="14910" width="5.28515625" style="46" customWidth="1"/>
    <col min="14911" max="15107" width="8.85546875" style="46"/>
    <col min="15108" max="15108" width="10.42578125" style="46" bestFit="1" customWidth="1"/>
    <col min="15109" max="15109" width="14.42578125" style="46" bestFit="1" customWidth="1"/>
    <col min="15110" max="15110" width="12" style="46" bestFit="1" customWidth="1"/>
    <col min="15111" max="15111" width="1.140625" style="46" customWidth="1"/>
    <col min="15112" max="15112" width="12" style="46" bestFit="1" customWidth="1"/>
    <col min="15113" max="15115" width="11.7109375" style="46" customWidth="1"/>
    <col min="15116" max="15116" width="1" style="46" customWidth="1"/>
    <col min="15117" max="15117" width="10.85546875" style="46" bestFit="1" customWidth="1"/>
    <col min="15118" max="15122" width="5.28515625" style="46" customWidth="1"/>
    <col min="15123" max="15123" width="5.7109375" style="46" customWidth="1"/>
    <col min="15124" max="15166" width="5.28515625" style="46" customWidth="1"/>
    <col min="15167" max="15363" width="8.85546875" style="46"/>
    <col min="15364" max="15364" width="10.42578125" style="46" bestFit="1" customWidth="1"/>
    <col min="15365" max="15365" width="14.42578125" style="46" bestFit="1" customWidth="1"/>
    <col min="15366" max="15366" width="12" style="46" bestFit="1" customWidth="1"/>
    <col min="15367" max="15367" width="1.140625" style="46" customWidth="1"/>
    <col min="15368" max="15368" width="12" style="46" bestFit="1" customWidth="1"/>
    <col min="15369" max="15371" width="11.7109375" style="46" customWidth="1"/>
    <col min="15372" max="15372" width="1" style="46" customWidth="1"/>
    <col min="15373" max="15373" width="10.85546875" style="46" bestFit="1" customWidth="1"/>
    <col min="15374" max="15378" width="5.28515625" style="46" customWidth="1"/>
    <col min="15379" max="15379" width="5.7109375" style="46" customWidth="1"/>
    <col min="15380" max="15422" width="5.28515625" style="46" customWidth="1"/>
    <col min="15423" max="15619" width="8.85546875" style="46"/>
    <col min="15620" max="15620" width="10.42578125" style="46" bestFit="1" customWidth="1"/>
    <col min="15621" max="15621" width="14.42578125" style="46" bestFit="1" customWidth="1"/>
    <col min="15622" max="15622" width="12" style="46" bestFit="1" customWidth="1"/>
    <col min="15623" max="15623" width="1.140625" style="46" customWidth="1"/>
    <col min="15624" max="15624" width="12" style="46" bestFit="1" customWidth="1"/>
    <col min="15625" max="15627" width="11.7109375" style="46" customWidth="1"/>
    <col min="15628" max="15628" width="1" style="46" customWidth="1"/>
    <col min="15629" max="15629" width="10.85546875" style="46" bestFit="1" customWidth="1"/>
    <col min="15630" max="15634" width="5.28515625" style="46" customWidth="1"/>
    <col min="15635" max="15635" width="5.7109375" style="46" customWidth="1"/>
    <col min="15636" max="15678" width="5.28515625" style="46" customWidth="1"/>
    <col min="15679" max="15875" width="8.85546875" style="46"/>
    <col min="15876" max="15876" width="10.42578125" style="46" bestFit="1" customWidth="1"/>
    <col min="15877" max="15877" width="14.42578125" style="46" bestFit="1" customWidth="1"/>
    <col min="15878" max="15878" width="12" style="46" bestFit="1" customWidth="1"/>
    <col min="15879" max="15879" width="1.140625" style="46" customWidth="1"/>
    <col min="15880" max="15880" width="12" style="46" bestFit="1" customWidth="1"/>
    <col min="15881" max="15883" width="11.7109375" style="46" customWidth="1"/>
    <col min="15884" max="15884" width="1" style="46" customWidth="1"/>
    <col min="15885" max="15885" width="10.85546875" style="46" bestFit="1" customWidth="1"/>
    <col min="15886" max="15890" width="5.28515625" style="46" customWidth="1"/>
    <col min="15891" max="15891" width="5.7109375" style="46" customWidth="1"/>
    <col min="15892" max="15934" width="5.28515625" style="46" customWidth="1"/>
    <col min="15935" max="16131" width="8.85546875" style="46"/>
    <col min="16132" max="16132" width="10.42578125" style="46" bestFit="1" customWidth="1"/>
    <col min="16133" max="16133" width="14.42578125" style="46" bestFit="1" customWidth="1"/>
    <col min="16134" max="16134" width="12" style="46" bestFit="1" customWidth="1"/>
    <col min="16135" max="16135" width="1.140625" style="46" customWidth="1"/>
    <col min="16136" max="16136" width="12" style="46" bestFit="1" customWidth="1"/>
    <col min="16137" max="16139" width="11.7109375" style="46" customWidth="1"/>
    <col min="16140" max="16140" width="1" style="46" customWidth="1"/>
    <col min="16141" max="16141" width="10.85546875" style="46" bestFit="1" customWidth="1"/>
    <col min="16142" max="16146" width="5.28515625" style="46" customWidth="1"/>
    <col min="16147" max="16147" width="5.7109375" style="46" customWidth="1"/>
    <col min="16148" max="16190" width="5.28515625" style="46" customWidth="1"/>
    <col min="16191" max="16384" width="8.85546875" style="46"/>
  </cols>
  <sheetData>
    <row r="1" spans="1:62" s="39" customFormat="1" ht="18.75" customHeight="1" x14ac:dyDescent="0.25">
      <c r="A1" s="367" t="s">
        <v>113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62" s="39" customFormat="1" ht="18.75" customHeight="1" x14ac:dyDescent="0.25">
      <c r="A2" s="369" t="s">
        <v>160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62" s="39" customFormat="1" ht="6" customHeight="1" thickBot="1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62" s="39" customFormat="1" ht="19.5" customHeight="1" thickBot="1" x14ac:dyDescent="0.3">
      <c r="A4" s="151"/>
      <c r="B4" s="151"/>
      <c r="C4" s="152"/>
      <c r="D4" s="153"/>
      <c r="E4" s="371" t="s">
        <v>105</v>
      </c>
      <c r="F4" s="372"/>
      <c r="G4" s="372"/>
      <c r="H4" s="372"/>
      <c r="I4" s="373"/>
      <c r="J4" s="374" t="s">
        <v>106</v>
      </c>
      <c r="K4" s="375"/>
      <c r="L4" s="375"/>
      <c r="M4" s="375"/>
      <c r="N4" s="376"/>
      <c r="O4" s="141" t="s">
        <v>107</v>
      </c>
    </row>
    <row r="5" spans="1:62" s="40" customFormat="1" ht="39.950000000000003" customHeight="1" thickBot="1" x14ac:dyDescent="0.3">
      <c r="A5" s="157" t="s">
        <v>109</v>
      </c>
      <c r="B5" s="156" t="s">
        <v>108</v>
      </c>
      <c r="C5" s="155" t="s">
        <v>110</v>
      </c>
      <c r="D5" s="154" t="s">
        <v>161</v>
      </c>
      <c r="E5" s="150"/>
      <c r="F5" s="142" t="s">
        <v>159</v>
      </c>
      <c r="G5" s="143" t="s">
        <v>111</v>
      </c>
      <c r="H5" s="143" t="s">
        <v>37</v>
      </c>
      <c r="I5" s="144" t="s">
        <v>111</v>
      </c>
      <c r="J5" s="145"/>
      <c r="K5" s="142" t="s">
        <v>159</v>
      </c>
      <c r="L5" s="143" t="s">
        <v>111</v>
      </c>
      <c r="M5" s="143" t="s">
        <v>37</v>
      </c>
      <c r="N5" s="144" t="s">
        <v>111</v>
      </c>
      <c r="O5" s="146" t="s">
        <v>111</v>
      </c>
    </row>
    <row r="6" spans="1:62" s="41" customFormat="1" ht="16.5" customHeight="1" x14ac:dyDescent="0.25">
      <c r="A6" s="377"/>
      <c r="B6" s="379"/>
      <c r="C6" s="391"/>
      <c r="D6" s="393"/>
      <c r="E6" s="158">
        <v>1</v>
      </c>
      <c r="F6" s="163"/>
      <c r="G6" s="182"/>
      <c r="H6" s="164"/>
      <c r="I6" s="189"/>
      <c r="J6" s="147">
        <v>1</v>
      </c>
      <c r="K6" s="159"/>
      <c r="L6" s="196"/>
      <c r="M6" s="165"/>
      <c r="N6" s="202"/>
      <c r="O6" s="387"/>
    </row>
    <row r="7" spans="1:62" ht="15.75" thickBot="1" x14ac:dyDescent="0.25">
      <c r="A7" s="378"/>
      <c r="B7" s="380"/>
      <c r="C7" s="392"/>
      <c r="D7" s="394"/>
      <c r="E7" s="166">
        <v>2</v>
      </c>
      <c r="F7" s="167"/>
      <c r="G7" s="183"/>
      <c r="H7" s="168"/>
      <c r="I7" s="190"/>
      <c r="J7" s="148">
        <v>2</v>
      </c>
      <c r="K7" s="160"/>
      <c r="L7" s="197"/>
      <c r="M7" s="168"/>
      <c r="N7" s="203"/>
      <c r="O7" s="388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</row>
    <row r="8" spans="1:62" x14ac:dyDescent="0.2">
      <c r="A8" s="377"/>
      <c r="B8" s="379"/>
      <c r="C8" s="381"/>
      <c r="D8" s="389"/>
      <c r="E8" s="169">
        <v>1</v>
      </c>
      <c r="F8" s="170"/>
      <c r="G8" s="184"/>
      <c r="H8" s="171"/>
      <c r="I8" s="191"/>
      <c r="J8" s="149">
        <v>1</v>
      </c>
      <c r="K8" s="159"/>
      <c r="L8" s="196"/>
      <c r="M8" s="171"/>
      <c r="N8" s="202"/>
      <c r="O8" s="387"/>
      <c r="P8" s="45"/>
      <c r="Q8" s="47"/>
      <c r="R8" s="45"/>
      <c r="S8" s="45"/>
      <c r="T8" s="45"/>
      <c r="U8" s="47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7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</row>
    <row r="9" spans="1:62" ht="15.75" thickBot="1" x14ac:dyDescent="0.25">
      <c r="A9" s="378"/>
      <c r="B9" s="380"/>
      <c r="C9" s="382"/>
      <c r="D9" s="390"/>
      <c r="E9" s="166">
        <v>2</v>
      </c>
      <c r="F9" s="167"/>
      <c r="G9" s="183"/>
      <c r="H9" s="168"/>
      <c r="I9" s="190"/>
      <c r="J9" s="148">
        <v>2</v>
      </c>
      <c r="K9" s="160"/>
      <c r="L9" s="197"/>
      <c r="M9" s="168"/>
      <c r="N9" s="203"/>
      <c r="O9" s="388"/>
      <c r="P9" s="45"/>
      <c r="Q9" s="45"/>
      <c r="R9" s="47"/>
      <c r="S9" s="45"/>
      <c r="T9" s="47"/>
      <c r="U9" s="47"/>
      <c r="V9" s="47"/>
      <c r="W9" s="47"/>
      <c r="X9" s="47"/>
      <c r="Y9" s="45"/>
      <c r="Z9" s="45"/>
      <c r="AA9" s="47"/>
      <c r="AB9" s="45"/>
      <c r="AC9" s="47"/>
      <c r="AD9" s="45"/>
      <c r="AE9" s="45"/>
      <c r="AF9" s="45"/>
      <c r="AG9" s="45"/>
      <c r="AH9" s="45"/>
      <c r="AI9" s="45"/>
      <c r="AJ9" s="45"/>
      <c r="AK9" s="45"/>
      <c r="AL9" s="47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</row>
    <row r="10" spans="1:62" x14ac:dyDescent="0.2">
      <c r="A10" s="377"/>
      <c r="B10" s="379"/>
      <c r="C10" s="381"/>
      <c r="D10" s="389"/>
      <c r="E10" s="169">
        <v>1</v>
      </c>
      <c r="F10" s="170"/>
      <c r="G10" s="184"/>
      <c r="H10" s="171"/>
      <c r="I10" s="191"/>
      <c r="J10" s="149">
        <v>1</v>
      </c>
      <c r="K10" s="159"/>
      <c r="L10" s="196"/>
      <c r="M10" s="171"/>
      <c r="N10" s="202"/>
      <c r="O10" s="387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</row>
    <row r="11" spans="1:62" ht="15.75" thickBot="1" x14ac:dyDescent="0.25">
      <c r="A11" s="378"/>
      <c r="B11" s="380"/>
      <c r="C11" s="382"/>
      <c r="D11" s="390"/>
      <c r="E11" s="166">
        <v>2</v>
      </c>
      <c r="F11" s="167"/>
      <c r="G11" s="183"/>
      <c r="H11" s="168"/>
      <c r="I11" s="190"/>
      <c r="J11" s="148">
        <v>2</v>
      </c>
      <c r="K11" s="161"/>
      <c r="L11" s="198"/>
      <c r="M11" s="168"/>
      <c r="N11" s="204"/>
      <c r="O11" s="388"/>
    </row>
    <row r="12" spans="1:62" x14ac:dyDescent="0.2">
      <c r="A12" s="377"/>
      <c r="B12" s="379"/>
      <c r="C12" s="381"/>
      <c r="D12" s="383"/>
      <c r="E12" s="169">
        <v>1</v>
      </c>
      <c r="F12" s="170"/>
      <c r="G12" s="184"/>
      <c r="H12" s="171"/>
      <c r="I12" s="191"/>
      <c r="J12" s="149">
        <v>1</v>
      </c>
      <c r="K12" s="162"/>
      <c r="L12" s="199"/>
      <c r="M12" s="171"/>
      <c r="N12" s="205"/>
      <c r="O12" s="385"/>
    </row>
    <row r="13" spans="1:62" ht="15.75" thickBot="1" x14ac:dyDescent="0.25">
      <c r="A13" s="378"/>
      <c r="B13" s="380"/>
      <c r="C13" s="382"/>
      <c r="D13" s="384"/>
      <c r="E13" s="166">
        <v>2</v>
      </c>
      <c r="F13" s="167"/>
      <c r="G13" s="183"/>
      <c r="H13" s="168"/>
      <c r="I13" s="190"/>
      <c r="J13" s="148">
        <v>2</v>
      </c>
      <c r="K13" s="161"/>
      <c r="L13" s="198"/>
      <c r="M13" s="168"/>
      <c r="N13" s="204"/>
      <c r="O13" s="386"/>
    </row>
    <row r="14" spans="1:62" x14ac:dyDescent="0.2">
      <c r="A14" s="377"/>
      <c r="B14" s="379"/>
      <c r="C14" s="381"/>
      <c r="D14" s="383"/>
      <c r="E14" s="169">
        <v>1</v>
      </c>
      <c r="F14" s="170"/>
      <c r="G14" s="184"/>
      <c r="H14" s="171"/>
      <c r="I14" s="191"/>
      <c r="J14" s="149">
        <v>1</v>
      </c>
      <c r="K14" s="162"/>
      <c r="L14" s="199"/>
      <c r="M14" s="171"/>
      <c r="N14" s="205"/>
      <c r="O14" s="385"/>
    </row>
    <row r="15" spans="1:62" ht="15.75" thickBot="1" x14ac:dyDescent="0.25">
      <c r="A15" s="378"/>
      <c r="B15" s="380"/>
      <c r="C15" s="382"/>
      <c r="D15" s="384"/>
      <c r="E15" s="166">
        <v>2</v>
      </c>
      <c r="F15" s="167"/>
      <c r="G15" s="183"/>
      <c r="H15" s="168"/>
      <c r="I15" s="190"/>
      <c r="J15" s="148">
        <v>2</v>
      </c>
      <c r="K15" s="161"/>
      <c r="L15" s="198"/>
      <c r="M15" s="168"/>
      <c r="N15" s="204"/>
      <c r="O15" s="386"/>
    </row>
    <row r="16" spans="1:62" x14ac:dyDescent="0.2">
      <c r="A16" s="377"/>
      <c r="B16" s="379"/>
      <c r="C16" s="381"/>
      <c r="D16" s="383"/>
      <c r="E16" s="169">
        <v>1</v>
      </c>
      <c r="F16" s="170"/>
      <c r="G16" s="184"/>
      <c r="H16" s="171"/>
      <c r="I16" s="191"/>
      <c r="J16" s="149">
        <v>1</v>
      </c>
      <c r="K16" s="162"/>
      <c r="L16" s="199"/>
      <c r="M16" s="171"/>
      <c r="N16" s="205"/>
      <c r="O16" s="385"/>
    </row>
    <row r="17" spans="1:62" ht="15.75" thickBot="1" x14ac:dyDescent="0.25">
      <c r="A17" s="378"/>
      <c r="B17" s="380"/>
      <c r="C17" s="382"/>
      <c r="D17" s="384"/>
      <c r="E17" s="166">
        <v>2</v>
      </c>
      <c r="F17" s="167"/>
      <c r="G17" s="183"/>
      <c r="H17" s="168"/>
      <c r="I17" s="190"/>
      <c r="J17" s="148">
        <v>2</v>
      </c>
      <c r="K17" s="161"/>
      <c r="L17" s="198"/>
      <c r="M17" s="168"/>
      <c r="N17" s="204"/>
      <c r="O17" s="386"/>
    </row>
    <row r="18" spans="1:62" x14ac:dyDescent="0.2">
      <c r="A18" s="377"/>
      <c r="B18" s="379"/>
      <c r="C18" s="381"/>
      <c r="D18" s="383"/>
      <c r="E18" s="169">
        <v>1</v>
      </c>
      <c r="F18" s="170"/>
      <c r="G18" s="184"/>
      <c r="H18" s="171"/>
      <c r="I18" s="191"/>
      <c r="J18" s="149">
        <v>1</v>
      </c>
      <c r="K18" s="162"/>
      <c r="L18" s="199"/>
      <c r="M18" s="171"/>
      <c r="N18" s="205"/>
      <c r="O18" s="385"/>
    </row>
    <row r="19" spans="1:62" ht="15.75" thickBot="1" x14ac:dyDescent="0.25">
      <c r="A19" s="378"/>
      <c r="B19" s="380"/>
      <c r="C19" s="382"/>
      <c r="D19" s="384"/>
      <c r="E19" s="166">
        <v>2</v>
      </c>
      <c r="F19" s="167"/>
      <c r="G19" s="183"/>
      <c r="H19" s="168"/>
      <c r="I19" s="190"/>
      <c r="J19" s="148">
        <v>2</v>
      </c>
      <c r="K19" s="161"/>
      <c r="L19" s="198"/>
      <c r="M19" s="168"/>
      <c r="N19" s="204"/>
      <c r="O19" s="386"/>
    </row>
    <row r="20" spans="1:62" x14ac:dyDescent="0.2">
      <c r="A20" s="377"/>
      <c r="B20" s="379"/>
      <c r="C20" s="381"/>
      <c r="D20" s="383"/>
      <c r="E20" s="169">
        <v>1</v>
      </c>
      <c r="F20" s="170"/>
      <c r="G20" s="184"/>
      <c r="H20" s="171"/>
      <c r="I20" s="191"/>
      <c r="J20" s="149">
        <v>1</v>
      </c>
      <c r="K20" s="162"/>
      <c r="L20" s="199"/>
      <c r="M20" s="171"/>
      <c r="N20" s="205"/>
      <c r="O20" s="385"/>
    </row>
    <row r="21" spans="1:62" ht="15.75" thickBot="1" x14ac:dyDescent="0.25">
      <c r="A21" s="378"/>
      <c r="B21" s="380"/>
      <c r="C21" s="382"/>
      <c r="D21" s="384"/>
      <c r="E21" s="166">
        <v>2</v>
      </c>
      <c r="F21" s="167"/>
      <c r="G21" s="183"/>
      <c r="H21" s="168"/>
      <c r="I21" s="190"/>
      <c r="J21" s="148">
        <v>2</v>
      </c>
      <c r="K21" s="161"/>
      <c r="L21" s="198"/>
      <c r="M21" s="168"/>
      <c r="N21" s="204"/>
      <c r="O21" s="386"/>
    </row>
    <row r="22" spans="1:62" x14ac:dyDescent="0.2">
      <c r="A22" s="377"/>
      <c r="B22" s="379"/>
      <c r="C22" s="381"/>
      <c r="D22" s="383"/>
      <c r="E22" s="169">
        <v>1</v>
      </c>
      <c r="F22" s="170"/>
      <c r="G22" s="184"/>
      <c r="H22" s="171"/>
      <c r="I22" s="191"/>
      <c r="J22" s="149">
        <v>1</v>
      </c>
      <c r="K22" s="162"/>
      <c r="L22" s="199"/>
      <c r="M22" s="171"/>
      <c r="N22" s="205"/>
      <c r="O22" s="385"/>
    </row>
    <row r="23" spans="1:62" ht="15.75" thickBot="1" x14ac:dyDescent="0.25">
      <c r="A23" s="378"/>
      <c r="B23" s="380"/>
      <c r="C23" s="382"/>
      <c r="D23" s="384"/>
      <c r="E23" s="166">
        <v>2</v>
      </c>
      <c r="F23" s="167"/>
      <c r="G23" s="183"/>
      <c r="H23" s="168"/>
      <c r="I23" s="190"/>
      <c r="J23" s="148">
        <v>2</v>
      </c>
      <c r="K23" s="161"/>
      <c r="L23" s="198"/>
      <c r="M23" s="168"/>
      <c r="N23" s="204"/>
      <c r="O23" s="386"/>
    </row>
    <row r="24" spans="1:62" x14ac:dyDescent="0.2">
      <c r="A24" s="377"/>
      <c r="B24" s="379"/>
      <c r="C24" s="381"/>
      <c r="D24" s="383"/>
      <c r="E24" s="169">
        <v>1</v>
      </c>
      <c r="F24" s="170"/>
      <c r="G24" s="184"/>
      <c r="H24" s="171"/>
      <c r="I24" s="191"/>
      <c r="J24" s="149">
        <v>1</v>
      </c>
      <c r="K24" s="162"/>
      <c r="L24" s="199"/>
      <c r="M24" s="171"/>
      <c r="N24" s="205"/>
      <c r="O24" s="385"/>
    </row>
    <row r="25" spans="1:62" ht="15.75" thickBot="1" x14ac:dyDescent="0.25">
      <c r="A25" s="378"/>
      <c r="B25" s="380"/>
      <c r="C25" s="382"/>
      <c r="D25" s="384"/>
      <c r="E25" s="166">
        <v>2</v>
      </c>
      <c r="F25" s="167"/>
      <c r="G25" s="183"/>
      <c r="H25" s="168"/>
      <c r="I25" s="190"/>
      <c r="J25" s="148">
        <v>2</v>
      </c>
      <c r="K25" s="160"/>
      <c r="L25" s="197"/>
      <c r="M25" s="168"/>
      <c r="N25" s="203"/>
      <c r="O25" s="386"/>
      <c r="P25" s="45"/>
      <c r="Q25" s="45"/>
      <c r="R25" s="45"/>
      <c r="S25" s="45"/>
      <c r="T25" s="45"/>
      <c r="U25" s="47"/>
      <c r="V25" s="45"/>
      <c r="W25" s="47"/>
      <c r="X25" s="45"/>
      <c r="Y25" s="45"/>
      <c r="Z25" s="45"/>
      <c r="AA25" s="45"/>
      <c r="AB25" s="45"/>
      <c r="AC25" s="47"/>
      <c r="AD25" s="45"/>
      <c r="AE25" s="45"/>
      <c r="AF25" s="45"/>
      <c r="AG25" s="45"/>
      <c r="AH25" s="45"/>
      <c r="AI25" s="45"/>
      <c r="AJ25" s="45"/>
      <c r="AK25" s="45"/>
      <c r="AL25" s="47"/>
      <c r="AM25" s="45"/>
      <c r="AN25" s="45"/>
      <c r="AO25" s="47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1:62" x14ac:dyDescent="0.2">
      <c r="A26" s="377"/>
      <c r="B26" s="379"/>
      <c r="C26" s="381"/>
      <c r="D26" s="383"/>
      <c r="E26" s="169">
        <v>1</v>
      </c>
      <c r="F26" s="170"/>
      <c r="G26" s="184"/>
      <c r="H26" s="171"/>
      <c r="I26" s="191"/>
      <c r="J26" s="149">
        <v>1</v>
      </c>
      <c r="K26" s="162"/>
      <c r="L26" s="199"/>
      <c r="M26" s="171"/>
      <c r="N26" s="205"/>
      <c r="O26" s="385"/>
    </row>
    <row r="27" spans="1:62" ht="15.75" thickBot="1" x14ac:dyDescent="0.25">
      <c r="A27" s="378"/>
      <c r="B27" s="380"/>
      <c r="C27" s="382"/>
      <c r="D27" s="384"/>
      <c r="E27" s="166">
        <v>2</v>
      </c>
      <c r="F27" s="167"/>
      <c r="G27" s="183"/>
      <c r="H27" s="168"/>
      <c r="I27" s="190"/>
      <c r="J27" s="148">
        <v>2</v>
      </c>
      <c r="K27" s="161"/>
      <c r="L27" s="198"/>
      <c r="M27" s="168"/>
      <c r="N27" s="204"/>
      <c r="O27" s="386"/>
    </row>
    <row r="28" spans="1:62" x14ac:dyDescent="0.2">
      <c r="A28" s="377"/>
      <c r="B28" s="379"/>
      <c r="C28" s="381"/>
      <c r="D28" s="383"/>
      <c r="E28" s="169">
        <v>1</v>
      </c>
      <c r="F28" s="170"/>
      <c r="G28" s="184"/>
      <c r="H28" s="171"/>
      <c r="I28" s="191"/>
      <c r="J28" s="149">
        <v>1</v>
      </c>
      <c r="K28" s="159"/>
      <c r="L28" s="196"/>
      <c r="M28" s="171"/>
      <c r="N28" s="202"/>
      <c r="O28" s="387"/>
    </row>
    <row r="29" spans="1:62" ht="15.75" thickBot="1" x14ac:dyDescent="0.25">
      <c r="A29" s="378"/>
      <c r="B29" s="380"/>
      <c r="C29" s="382"/>
      <c r="D29" s="384"/>
      <c r="E29" s="166">
        <v>2</v>
      </c>
      <c r="F29" s="167"/>
      <c r="G29" s="183"/>
      <c r="H29" s="168"/>
      <c r="I29" s="190"/>
      <c r="J29" s="148">
        <v>2</v>
      </c>
      <c r="K29" s="160"/>
      <c r="L29" s="197"/>
      <c r="M29" s="168"/>
      <c r="N29" s="203"/>
      <c r="O29" s="388"/>
    </row>
    <row r="30" spans="1:62" x14ac:dyDescent="0.2">
      <c r="A30" s="377"/>
      <c r="B30" s="379"/>
      <c r="C30" s="381"/>
      <c r="D30" s="383"/>
      <c r="E30" s="169">
        <v>1</v>
      </c>
      <c r="F30" s="170"/>
      <c r="G30" s="184"/>
      <c r="H30" s="171"/>
      <c r="I30" s="191"/>
      <c r="J30" s="149">
        <v>1</v>
      </c>
      <c r="K30" s="162"/>
      <c r="L30" s="199"/>
      <c r="M30" s="171"/>
      <c r="N30" s="205"/>
      <c r="O30" s="385"/>
    </row>
    <row r="31" spans="1:62" ht="15.75" thickBot="1" x14ac:dyDescent="0.25">
      <c r="A31" s="378"/>
      <c r="B31" s="380"/>
      <c r="C31" s="382"/>
      <c r="D31" s="384"/>
      <c r="E31" s="166">
        <v>2</v>
      </c>
      <c r="F31" s="167"/>
      <c r="G31" s="183"/>
      <c r="H31" s="168"/>
      <c r="I31" s="190"/>
      <c r="J31" s="148">
        <v>2</v>
      </c>
      <c r="K31" s="160"/>
      <c r="L31" s="197"/>
      <c r="M31" s="168"/>
      <c r="N31" s="203"/>
      <c r="O31" s="386"/>
    </row>
    <row r="32" spans="1:62" x14ac:dyDescent="0.2">
      <c r="A32" s="377"/>
      <c r="B32" s="379"/>
      <c r="C32" s="381"/>
      <c r="D32" s="383"/>
      <c r="E32" s="169">
        <v>1</v>
      </c>
      <c r="F32" s="170"/>
      <c r="G32" s="184"/>
      <c r="H32" s="171"/>
      <c r="I32" s="191"/>
      <c r="J32" s="149">
        <v>1</v>
      </c>
      <c r="K32" s="159"/>
      <c r="L32" s="196"/>
      <c r="M32" s="171"/>
      <c r="N32" s="202"/>
      <c r="O32" s="387"/>
    </row>
    <row r="33" spans="1:15" ht="15.75" thickBot="1" x14ac:dyDescent="0.25">
      <c r="A33" s="378"/>
      <c r="B33" s="380"/>
      <c r="C33" s="382"/>
      <c r="D33" s="384"/>
      <c r="E33" s="166">
        <v>2</v>
      </c>
      <c r="F33" s="167"/>
      <c r="G33" s="183"/>
      <c r="H33" s="168"/>
      <c r="I33" s="190"/>
      <c r="J33" s="148">
        <v>2</v>
      </c>
      <c r="K33" s="160"/>
      <c r="L33" s="197"/>
      <c r="M33" s="168"/>
      <c r="N33" s="203"/>
      <c r="O33" s="388"/>
    </row>
    <row r="34" spans="1:15" x14ac:dyDescent="0.2">
      <c r="A34" s="377"/>
      <c r="B34" s="379"/>
      <c r="C34" s="381"/>
      <c r="D34" s="383"/>
      <c r="E34" s="169">
        <v>1</v>
      </c>
      <c r="F34" s="177"/>
      <c r="G34" s="185"/>
      <c r="H34" s="178"/>
      <c r="I34" s="192"/>
      <c r="J34" s="149">
        <v>1</v>
      </c>
      <c r="K34" s="159"/>
      <c r="L34" s="196"/>
      <c r="M34" s="178"/>
      <c r="N34" s="202"/>
      <c r="O34" s="387"/>
    </row>
    <row r="35" spans="1:15" ht="15.75" thickBot="1" x14ac:dyDescent="0.25">
      <c r="A35" s="378"/>
      <c r="B35" s="380"/>
      <c r="C35" s="382"/>
      <c r="D35" s="384"/>
      <c r="E35" s="166">
        <v>2</v>
      </c>
      <c r="F35" s="172"/>
      <c r="G35" s="186"/>
      <c r="H35" s="173"/>
      <c r="I35" s="193"/>
      <c r="J35" s="148">
        <v>2</v>
      </c>
      <c r="K35" s="160"/>
      <c r="L35" s="197"/>
      <c r="M35" s="173"/>
      <c r="N35" s="203"/>
      <c r="O35" s="388"/>
    </row>
    <row r="36" spans="1:15" x14ac:dyDescent="0.2">
      <c r="A36" s="377"/>
      <c r="B36" s="379"/>
      <c r="C36" s="381"/>
      <c r="D36" s="383"/>
      <c r="E36" s="169">
        <v>1</v>
      </c>
      <c r="F36" s="177"/>
      <c r="G36" s="185"/>
      <c r="H36" s="178"/>
      <c r="I36" s="192"/>
      <c r="J36" s="149">
        <v>1</v>
      </c>
      <c r="K36" s="159"/>
      <c r="L36" s="196"/>
      <c r="M36" s="178"/>
      <c r="N36" s="202"/>
      <c r="O36" s="387"/>
    </row>
    <row r="37" spans="1:15" ht="15.75" thickBot="1" x14ac:dyDescent="0.25">
      <c r="A37" s="378"/>
      <c r="B37" s="380"/>
      <c r="C37" s="382"/>
      <c r="D37" s="384"/>
      <c r="E37" s="166">
        <v>2</v>
      </c>
      <c r="F37" s="172"/>
      <c r="G37" s="186"/>
      <c r="H37" s="173"/>
      <c r="I37" s="193"/>
      <c r="J37" s="148">
        <v>2</v>
      </c>
      <c r="K37" s="160"/>
      <c r="L37" s="197"/>
      <c r="M37" s="173"/>
      <c r="N37" s="203"/>
      <c r="O37" s="388"/>
    </row>
    <row r="38" spans="1:15" x14ac:dyDescent="0.2">
      <c r="A38" s="377"/>
      <c r="B38" s="379"/>
      <c r="C38" s="381"/>
      <c r="D38" s="383"/>
      <c r="E38" s="169">
        <v>1</v>
      </c>
      <c r="F38" s="177"/>
      <c r="G38" s="185"/>
      <c r="H38" s="178"/>
      <c r="I38" s="192"/>
      <c r="J38" s="149">
        <v>1</v>
      </c>
      <c r="K38" s="159"/>
      <c r="L38" s="196"/>
      <c r="M38" s="178"/>
      <c r="N38" s="202"/>
      <c r="O38" s="387"/>
    </row>
    <row r="39" spans="1:15" ht="15.75" thickBot="1" x14ac:dyDescent="0.25">
      <c r="A39" s="378"/>
      <c r="B39" s="380"/>
      <c r="C39" s="382"/>
      <c r="D39" s="384"/>
      <c r="E39" s="166">
        <v>2</v>
      </c>
      <c r="F39" s="172"/>
      <c r="G39" s="186"/>
      <c r="H39" s="173"/>
      <c r="I39" s="193"/>
      <c r="J39" s="148">
        <v>2</v>
      </c>
      <c r="K39" s="160"/>
      <c r="L39" s="197"/>
      <c r="M39" s="173"/>
      <c r="N39" s="203"/>
      <c r="O39" s="388"/>
    </row>
    <row r="40" spans="1:15" x14ac:dyDescent="0.2">
      <c r="A40" s="377"/>
      <c r="B40" s="379"/>
      <c r="C40" s="381"/>
      <c r="D40" s="383"/>
      <c r="E40" s="169">
        <v>1</v>
      </c>
      <c r="F40" s="177"/>
      <c r="G40" s="185"/>
      <c r="H40" s="178"/>
      <c r="I40" s="192"/>
      <c r="J40" s="149">
        <v>1</v>
      </c>
      <c r="K40" s="159"/>
      <c r="L40" s="196"/>
      <c r="M40" s="178"/>
      <c r="N40" s="202"/>
      <c r="O40" s="387"/>
    </row>
    <row r="41" spans="1:15" ht="15.75" thickBot="1" x14ac:dyDescent="0.25">
      <c r="A41" s="378"/>
      <c r="B41" s="380"/>
      <c r="C41" s="382"/>
      <c r="D41" s="384"/>
      <c r="E41" s="166">
        <v>2</v>
      </c>
      <c r="F41" s="172"/>
      <c r="G41" s="186"/>
      <c r="H41" s="173"/>
      <c r="I41" s="193"/>
      <c r="J41" s="148">
        <v>2</v>
      </c>
      <c r="K41" s="160"/>
      <c r="L41" s="197"/>
      <c r="M41" s="173"/>
      <c r="N41" s="203"/>
      <c r="O41" s="388"/>
    </row>
    <row r="42" spans="1:15" x14ac:dyDescent="0.2">
      <c r="A42" s="377"/>
      <c r="B42" s="379"/>
      <c r="C42" s="381"/>
      <c r="D42" s="383"/>
      <c r="E42" s="169">
        <v>1</v>
      </c>
      <c r="F42" s="177"/>
      <c r="G42" s="185"/>
      <c r="H42" s="178"/>
      <c r="I42" s="192"/>
      <c r="J42" s="149">
        <v>1</v>
      </c>
      <c r="K42" s="159"/>
      <c r="L42" s="196"/>
      <c r="M42" s="178"/>
      <c r="N42" s="202"/>
      <c r="O42" s="387"/>
    </row>
    <row r="43" spans="1:15" ht="15.75" thickBot="1" x14ac:dyDescent="0.25">
      <c r="A43" s="378"/>
      <c r="B43" s="380"/>
      <c r="C43" s="382"/>
      <c r="D43" s="384"/>
      <c r="E43" s="166">
        <v>2</v>
      </c>
      <c r="F43" s="179"/>
      <c r="G43" s="187"/>
      <c r="H43" s="180"/>
      <c r="I43" s="194"/>
      <c r="J43" s="148">
        <v>2</v>
      </c>
      <c r="K43" s="181"/>
      <c r="L43" s="200"/>
      <c r="M43" s="180"/>
      <c r="N43" s="206"/>
      <c r="O43" s="388"/>
    </row>
    <row r="44" spans="1:15" x14ac:dyDescent="0.2">
      <c r="A44" s="377"/>
      <c r="B44" s="379"/>
      <c r="C44" s="381"/>
      <c r="D44" s="383"/>
      <c r="E44" s="169">
        <v>1</v>
      </c>
      <c r="F44" s="177"/>
      <c r="G44" s="185"/>
      <c r="H44" s="178"/>
      <c r="I44" s="192"/>
      <c r="J44" s="149">
        <v>1</v>
      </c>
      <c r="K44" s="159"/>
      <c r="L44" s="196"/>
      <c r="M44" s="178"/>
      <c r="N44" s="202"/>
      <c r="O44" s="387"/>
    </row>
    <row r="45" spans="1:15" ht="15.75" thickBot="1" x14ac:dyDescent="0.25">
      <c r="A45" s="378"/>
      <c r="B45" s="380"/>
      <c r="C45" s="382"/>
      <c r="D45" s="384"/>
      <c r="E45" s="166">
        <v>2</v>
      </c>
      <c r="F45" s="179"/>
      <c r="G45" s="187"/>
      <c r="H45" s="180"/>
      <c r="I45" s="194"/>
      <c r="J45" s="148">
        <v>2</v>
      </c>
      <c r="K45" s="181"/>
      <c r="L45" s="200"/>
      <c r="M45" s="180"/>
      <c r="N45" s="206"/>
      <c r="O45" s="388"/>
    </row>
    <row r="46" spans="1:15" x14ac:dyDescent="0.2">
      <c r="A46" s="377"/>
      <c r="B46" s="379"/>
      <c r="C46" s="381"/>
      <c r="D46" s="383"/>
      <c r="E46" s="169">
        <v>1</v>
      </c>
      <c r="F46" s="177"/>
      <c r="G46" s="185"/>
      <c r="H46" s="178"/>
      <c r="I46" s="192"/>
      <c r="J46" s="149">
        <v>1</v>
      </c>
      <c r="K46" s="159"/>
      <c r="L46" s="196"/>
      <c r="M46" s="178"/>
      <c r="N46" s="202"/>
      <c r="O46" s="387"/>
    </row>
    <row r="47" spans="1:15" ht="15.75" thickBot="1" x14ac:dyDescent="0.25">
      <c r="A47" s="378"/>
      <c r="B47" s="380"/>
      <c r="C47" s="382"/>
      <c r="D47" s="384"/>
      <c r="E47" s="166">
        <v>2</v>
      </c>
      <c r="F47" s="179"/>
      <c r="G47" s="187"/>
      <c r="H47" s="180"/>
      <c r="I47" s="194"/>
      <c r="J47" s="148">
        <v>2</v>
      </c>
      <c r="K47" s="181"/>
      <c r="L47" s="200"/>
      <c r="M47" s="180"/>
      <c r="N47" s="206"/>
      <c r="O47" s="388"/>
    </row>
    <row r="48" spans="1:15" x14ac:dyDescent="0.2">
      <c r="A48" s="377"/>
      <c r="B48" s="379"/>
      <c r="C48" s="381"/>
      <c r="D48" s="383"/>
      <c r="E48" s="169">
        <v>1</v>
      </c>
      <c r="F48" s="177"/>
      <c r="G48" s="185"/>
      <c r="H48" s="178"/>
      <c r="I48" s="192"/>
      <c r="J48" s="149">
        <v>1</v>
      </c>
      <c r="K48" s="159"/>
      <c r="L48" s="196"/>
      <c r="M48" s="178"/>
      <c r="N48" s="202"/>
      <c r="O48" s="387"/>
    </row>
    <row r="49" spans="1:15" ht="15.75" thickBot="1" x14ac:dyDescent="0.25">
      <c r="A49" s="378"/>
      <c r="B49" s="380"/>
      <c r="C49" s="382"/>
      <c r="D49" s="384"/>
      <c r="E49" s="166">
        <v>2</v>
      </c>
      <c r="F49" s="179"/>
      <c r="G49" s="187"/>
      <c r="H49" s="180"/>
      <c r="I49" s="194"/>
      <c r="J49" s="148">
        <v>2</v>
      </c>
      <c r="K49" s="181"/>
      <c r="L49" s="200"/>
      <c r="M49" s="180"/>
      <c r="N49" s="206"/>
      <c r="O49" s="388"/>
    </row>
    <row r="50" spans="1:15" x14ac:dyDescent="0.2">
      <c r="A50" s="377"/>
      <c r="B50" s="379"/>
      <c r="C50" s="381"/>
      <c r="D50" s="383"/>
      <c r="E50" s="169">
        <v>1</v>
      </c>
      <c r="F50" s="175"/>
      <c r="G50" s="188"/>
      <c r="H50" s="176"/>
      <c r="I50" s="195"/>
      <c r="J50" s="149">
        <v>1</v>
      </c>
      <c r="K50" s="174"/>
      <c r="L50" s="201"/>
      <c r="M50" s="176"/>
      <c r="N50" s="207"/>
      <c r="O50" s="387"/>
    </row>
    <row r="51" spans="1:15" ht="15.75" thickBot="1" x14ac:dyDescent="0.25">
      <c r="A51" s="378"/>
      <c r="B51" s="380"/>
      <c r="C51" s="382"/>
      <c r="D51" s="384"/>
      <c r="E51" s="166">
        <v>2</v>
      </c>
      <c r="F51" s="172"/>
      <c r="G51" s="186"/>
      <c r="H51" s="173"/>
      <c r="I51" s="193"/>
      <c r="J51" s="148">
        <v>2</v>
      </c>
      <c r="K51" s="160"/>
      <c r="L51" s="197"/>
      <c r="M51" s="173"/>
      <c r="N51" s="203"/>
      <c r="O51" s="388"/>
    </row>
    <row r="59" spans="1:15" x14ac:dyDescent="0.2">
      <c r="A59" s="48"/>
      <c r="B59" s="48"/>
      <c r="C59" s="138"/>
      <c r="D59" s="138"/>
      <c r="E59" s="138"/>
    </row>
    <row r="60" spans="1:15" x14ac:dyDescent="0.2">
      <c r="A60" s="48"/>
      <c r="B60" s="48"/>
      <c r="C60" s="138"/>
      <c r="D60" s="138"/>
      <c r="E60" s="138"/>
    </row>
    <row r="61" spans="1:15" x14ac:dyDescent="0.2">
      <c r="A61" s="48"/>
      <c r="B61" s="48"/>
      <c r="C61" s="138"/>
      <c r="D61" s="138"/>
      <c r="E61" s="138"/>
    </row>
    <row r="62" spans="1:15" x14ac:dyDescent="0.2">
      <c r="A62" s="48"/>
      <c r="B62" s="48"/>
      <c r="C62" s="138"/>
      <c r="D62" s="138"/>
      <c r="E62" s="138"/>
    </row>
    <row r="63" spans="1:15" x14ac:dyDescent="0.2">
      <c r="A63" s="48"/>
      <c r="B63" s="48"/>
      <c r="C63" s="138"/>
      <c r="D63" s="138"/>
      <c r="E63" s="138"/>
    </row>
    <row r="64" spans="1:15" x14ac:dyDescent="0.2">
      <c r="A64" s="48"/>
      <c r="B64" s="48"/>
      <c r="C64" s="138"/>
      <c r="D64" s="138"/>
      <c r="E64" s="138"/>
    </row>
  </sheetData>
  <mergeCells count="119">
    <mergeCell ref="A50:A51"/>
    <mergeCell ref="B50:B51"/>
    <mergeCell ref="C50:C51"/>
    <mergeCell ref="D50:D51"/>
    <mergeCell ref="O50:O51"/>
    <mergeCell ref="A48:A49"/>
    <mergeCell ref="B48:B49"/>
    <mergeCell ref="C48:C49"/>
    <mergeCell ref="D48:D49"/>
    <mergeCell ref="O48:O49"/>
    <mergeCell ref="A46:A47"/>
    <mergeCell ref="B46:B47"/>
    <mergeCell ref="C46:C47"/>
    <mergeCell ref="D46:D47"/>
    <mergeCell ref="O46:O47"/>
    <mergeCell ref="A44:A45"/>
    <mergeCell ref="B44:B45"/>
    <mergeCell ref="C44:C45"/>
    <mergeCell ref="D44:D45"/>
    <mergeCell ref="O44:O45"/>
    <mergeCell ref="A42:A43"/>
    <mergeCell ref="B42:B43"/>
    <mergeCell ref="C42:C43"/>
    <mergeCell ref="D42:D43"/>
    <mergeCell ref="O42:O43"/>
    <mergeCell ref="A40:A41"/>
    <mergeCell ref="B40:B41"/>
    <mergeCell ref="C40:C41"/>
    <mergeCell ref="D40:D41"/>
    <mergeCell ref="O40:O41"/>
    <mergeCell ref="A38:A39"/>
    <mergeCell ref="B38:B39"/>
    <mergeCell ref="C38:C39"/>
    <mergeCell ref="D38:D39"/>
    <mergeCell ref="O38:O39"/>
    <mergeCell ref="A36:A37"/>
    <mergeCell ref="B36:B37"/>
    <mergeCell ref="C36:C37"/>
    <mergeCell ref="D36:D37"/>
    <mergeCell ref="O36:O37"/>
    <mergeCell ref="A34:A35"/>
    <mergeCell ref="B34:B35"/>
    <mergeCell ref="C34:C35"/>
    <mergeCell ref="D34:D35"/>
    <mergeCell ref="O34:O35"/>
    <mergeCell ref="A32:A33"/>
    <mergeCell ref="B32:B33"/>
    <mergeCell ref="C32:C33"/>
    <mergeCell ref="D32:D33"/>
    <mergeCell ref="O32:O33"/>
    <mergeCell ref="A30:A31"/>
    <mergeCell ref="B30:B31"/>
    <mergeCell ref="C30:C31"/>
    <mergeCell ref="D30:D31"/>
    <mergeCell ref="O30:O31"/>
    <mergeCell ref="A28:A29"/>
    <mergeCell ref="B28:B29"/>
    <mergeCell ref="C28:C29"/>
    <mergeCell ref="D28:D29"/>
    <mergeCell ref="O28:O29"/>
    <mergeCell ref="A26:A27"/>
    <mergeCell ref="B26:B27"/>
    <mergeCell ref="C26:C27"/>
    <mergeCell ref="D26:D27"/>
    <mergeCell ref="O26:O27"/>
    <mergeCell ref="A24:A25"/>
    <mergeCell ref="B24:B25"/>
    <mergeCell ref="C24:C25"/>
    <mergeCell ref="D24:D25"/>
    <mergeCell ref="O24:O25"/>
    <mergeCell ref="O18:O19"/>
    <mergeCell ref="A16:A17"/>
    <mergeCell ref="B16:B17"/>
    <mergeCell ref="C16:C17"/>
    <mergeCell ref="D16:D17"/>
    <mergeCell ref="O16:O17"/>
    <mergeCell ref="A22:A23"/>
    <mergeCell ref="B22:B23"/>
    <mergeCell ref="C22:C23"/>
    <mergeCell ref="D22:D23"/>
    <mergeCell ref="O22:O23"/>
    <mergeCell ref="A20:A21"/>
    <mergeCell ref="B20:B21"/>
    <mergeCell ref="C20:C21"/>
    <mergeCell ref="D20:D21"/>
    <mergeCell ref="O20:O21"/>
    <mergeCell ref="D10:D11"/>
    <mergeCell ref="A6:A7"/>
    <mergeCell ref="B6:B7"/>
    <mergeCell ref="C6:C7"/>
    <mergeCell ref="A18:A19"/>
    <mergeCell ref="B18:B19"/>
    <mergeCell ref="C18:C19"/>
    <mergeCell ref="D18:D19"/>
    <mergeCell ref="D6:D7"/>
    <mergeCell ref="A1:O1"/>
    <mergeCell ref="A2:O2"/>
    <mergeCell ref="E4:I4"/>
    <mergeCell ref="J4:N4"/>
    <mergeCell ref="A14:A15"/>
    <mergeCell ref="B14:B15"/>
    <mergeCell ref="C14:C15"/>
    <mergeCell ref="D14:D15"/>
    <mergeCell ref="O14:O15"/>
    <mergeCell ref="O6:O7"/>
    <mergeCell ref="O8:O9"/>
    <mergeCell ref="O10:O11"/>
    <mergeCell ref="A12:A13"/>
    <mergeCell ref="B12:B13"/>
    <mergeCell ref="C12:C13"/>
    <mergeCell ref="D12:D13"/>
    <mergeCell ref="O12:O13"/>
    <mergeCell ref="A8:A9"/>
    <mergeCell ref="B8:B9"/>
    <mergeCell ref="C8:C9"/>
    <mergeCell ref="D8:D9"/>
    <mergeCell ref="A10:A11"/>
    <mergeCell ref="B10:B11"/>
    <mergeCell ref="C10:C11"/>
  </mergeCells>
  <pageMargins left="0.25" right="0.25" top="0.75" bottom="0.75" header="0.3" footer="0.3"/>
  <pageSetup paperSize="9" scale="61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46" zoomScaleNormal="100" workbookViewId="0">
      <selection activeCell="I23" sqref="I23:J23"/>
    </sheetView>
  </sheetViews>
  <sheetFormatPr defaultRowHeight="15" x14ac:dyDescent="0.25"/>
  <cols>
    <col min="1" max="1" width="21.5703125" customWidth="1"/>
    <col min="8" max="8" width="9.7109375" bestFit="1" customWidth="1"/>
    <col min="13" max="13" width="9.85546875" bestFit="1" customWidth="1"/>
  </cols>
  <sheetData>
    <row r="1" spans="1:17" x14ac:dyDescent="0.25">
      <c r="A1" s="402" t="s">
        <v>162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1:17" x14ac:dyDescent="0.25">
      <c r="A2" s="31" t="s">
        <v>88</v>
      </c>
      <c r="B2" s="403" t="s">
        <v>193</v>
      </c>
      <c r="C2" s="404"/>
      <c r="D2" s="404"/>
      <c r="E2" s="404"/>
      <c r="F2" s="40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5">
      <c r="A3" s="33"/>
      <c r="B3" s="259"/>
      <c r="C3" s="259"/>
      <c r="D3" s="259"/>
      <c r="E3" s="259"/>
      <c r="F3" s="26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5" customHeight="1" thickBot="1" x14ac:dyDescent="0.3">
      <c r="A5" s="34" t="s">
        <v>89</v>
      </c>
      <c r="B5" s="395" t="s">
        <v>167</v>
      </c>
      <c r="C5" s="396"/>
      <c r="D5" s="396"/>
      <c r="E5" s="396"/>
      <c r="F5" s="397"/>
      <c r="G5" s="395" t="s">
        <v>96</v>
      </c>
      <c r="H5" s="396"/>
      <c r="I5" s="396"/>
      <c r="J5" s="396"/>
      <c r="K5" s="397"/>
      <c r="L5" s="395" t="s">
        <v>97</v>
      </c>
      <c r="M5" s="396"/>
      <c r="N5" s="396"/>
      <c r="O5" s="396"/>
      <c r="P5" s="397"/>
      <c r="Q5" s="92" t="s">
        <v>12</v>
      </c>
    </row>
    <row r="6" spans="1:17" ht="6.7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" customHeight="1" x14ac:dyDescent="0.25">
      <c r="A7" s="35" t="s">
        <v>49</v>
      </c>
      <c r="B7" s="81"/>
      <c r="C7" s="81"/>
      <c r="D7" s="81"/>
      <c r="E7" s="82"/>
      <c r="F7" s="83"/>
      <c r="G7" s="84"/>
      <c r="H7" s="82"/>
      <c r="I7" s="81"/>
      <c r="J7" s="81"/>
      <c r="K7" s="85"/>
      <c r="L7" s="82"/>
      <c r="M7" s="82"/>
      <c r="N7" s="82"/>
      <c r="O7" s="10"/>
      <c r="P7" s="83"/>
      <c r="Q7" s="247"/>
    </row>
    <row r="8" spans="1:17" ht="15" customHeight="1" x14ac:dyDescent="0.25">
      <c r="A8" s="49" t="s">
        <v>147</v>
      </c>
      <c r="B8" s="79"/>
      <c r="C8" s="79"/>
      <c r="D8" s="79"/>
      <c r="E8" s="79"/>
      <c r="F8" s="80"/>
      <c r="G8" s="79"/>
      <c r="H8" s="79"/>
      <c r="I8" s="79"/>
      <c r="J8" s="79"/>
      <c r="K8" s="80"/>
      <c r="L8" s="79"/>
      <c r="M8" s="79"/>
      <c r="N8" s="79"/>
      <c r="O8" s="79"/>
      <c r="P8" s="80"/>
      <c r="Q8" s="37">
        <f>SUM(B8:P8)</f>
        <v>0</v>
      </c>
    </row>
    <row r="9" spans="1:17" ht="15" customHeight="1" x14ac:dyDescent="0.25">
      <c r="A9" s="49" t="s">
        <v>148</v>
      </c>
      <c r="B9" s="79"/>
      <c r="C9" s="79"/>
      <c r="D9" s="79"/>
      <c r="E9" s="79"/>
      <c r="F9" s="80"/>
      <c r="G9" s="79"/>
      <c r="H9" s="79"/>
      <c r="I9" s="79"/>
      <c r="J9" s="79"/>
      <c r="K9" s="80"/>
      <c r="L9" s="79"/>
      <c r="M9" s="79"/>
      <c r="N9" s="79"/>
      <c r="O9" s="79"/>
      <c r="P9" s="80"/>
      <c r="Q9" s="37">
        <f>SUM(B9:P9)</f>
        <v>0</v>
      </c>
    </row>
    <row r="10" spans="1:17" ht="6.75" customHeight="1" x14ac:dyDescent="0.25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" customHeight="1" x14ac:dyDescent="0.25">
      <c r="A11" s="35" t="s">
        <v>93</v>
      </c>
      <c r="B11" s="88" t="e">
        <f t="shared" ref="B11:P11" si="0">SUM(B8/B9)</f>
        <v>#DIV/0!</v>
      </c>
      <c r="C11" s="88" t="e">
        <f t="shared" si="0"/>
        <v>#DIV/0!</v>
      </c>
      <c r="D11" s="88" t="e">
        <f t="shared" si="0"/>
        <v>#DIV/0!</v>
      </c>
      <c r="E11" s="88" t="e">
        <f t="shared" si="0"/>
        <v>#DIV/0!</v>
      </c>
      <c r="F11" s="88" t="e">
        <f t="shared" si="0"/>
        <v>#DIV/0!</v>
      </c>
      <c r="G11" s="88" t="e">
        <f t="shared" si="0"/>
        <v>#DIV/0!</v>
      </c>
      <c r="H11" s="88" t="e">
        <f t="shared" si="0"/>
        <v>#DIV/0!</v>
      </c>
      <c r="I11" s="90" t="e">
        <f t="shared" si="0"/>
        <v>#DIV/0!</v>
      </c>
      <c r="J11" s="88" t="e">
        <f t="shared" si="0"/>
        <v>#DIV/0!</v>
      </c>
      <c r="K11" s="88" t="e">
        <f t="shared" si="0"/>
        <v>#DIV/0!</v>
      </c>
      <c r="L11" s="88" t="e">
        <f t="shared" si="0"/>
        <v>#DIV/0!</v>
      </c>
      <c r="M11" s="88" t="e">
        <f t="shared" si="0"/>
        <v>#DIV/0!</v>
      </c>
      <c r="N11" s="88" t="e">
        <f t="shared" si="0"/>
        <v>#DIV/0!</v>
      </c>
      <c r="O11" s="88" t="e">
        <f t="shared" si="0"/>
        <v>#DIV/0!</v>
      </c>
      <c r="P11" s="88" t="e">
        <f t="shared" si="0"/>
        <v>#DIV/0!</v>
      </c>
      <c r="Q11" s="88" t="e">
        <f>SUM(Q8/Q9)</f>
        <v>#DIV/0!</v>
      </c>
    </row>
    <row r="12" spans="1:17" ht="6.75" customHeight="1" thickBot="1" x14ac:dyDescent="0.3">
      <c r="A12" s="35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 x14ac:dyDescent="0.3">
      <c r="A13" s="35" t="s">
        <v>94</v>
      </c>
      <c r="B13" s="32"/>
      <c r="C13" s="406">
        <f>SUM(B9:P9)</f>
        <v>0</v>
      </c>
      <c r="D13" s="407"/>
      <c r="E13" s="32"/>
      <c r="F13" s="32"/>
      <c r="G13" s="35" t="s">
        <v>163</v>
      </c>
      <c r="H13" s="32"/>
      <c r="I13" s="408">
        <f>SUM(C13/9)</f>
        <v>0</v>
      </c>
      <c r="J13" s="409"/>
      <c r="K13" s="32"/>
      <c r="L13" s="32"/>
      <c r="M13" s="32"/>
      <c r="N13" s="32"/>
      <c r="O13" s="32"/>
      <c r="P13" s="32"/>
      <c r="Q13" s="32"/>
    </row>
    <row r="14" spans="1:17" ht="15.75" thickBot="1" x14ac:dyDescent="0.3">
      <c r="A14" s="3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.75" thickBot="1" x14ac:dyDescent="0.3">
      <c r="A15" s="34" t="s">
        <v>95</v>
      </c>
      <c r="B15" s="395" t="s">
        <v>98</v>
      </c>
      <c r="C15" s="396"/>
      <c r="D15" s="396"/>
      <c r="E15" s="396"/>
      <c r="F15" s="397"/>
      <c r="G15" s="395" t="s">
        <v>99</v>
      </c>
      <c r="H15" s="396"/>
      <c r="I15" s="396"/>
      <c r="J15" s="396"/>
      <c r="K15" s="397"/>
      <c r="L15" s="395" t="s">
        <v>100</v>
      </c>
      <c r="M15" s="396"/>
      <c r="N15" s="396"/>
      <c r="O15" s="396"/>
      <c r="P15" s="397"/>
      <c r="Q15" s="92" t="s">
        <v>12</v>
      </c>
    </row>
    <row r="16" spans="1:17" ht="6.75" customHeight="1" x14ac:dyDescent="0.3">
      <c r="A16" s="3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78"/>
    </row>
    <row r="17" spans="1:17" x14ac:dyDescent="0.25">
      <c r="A17" s="35" t="s">
        <v>49</v>
      </c>
      <c r="B17" s="81"/>
      <c r="C17" s="81"/>
      <c r="D17" s="81"/>
      <c r="E17" s="82"/>
      <c r="F17" s="83"/>
      <c r="G17" s="84"/>
      <c r="H17" s="82"/>
      <c r="I17" s="81"/>
      <c r="J17" s="81"/>
      <c r="K17" s="85"/>
      <c r="L17" s="82"/>
      <c r="M17" s="82"/>
      <c r="N17" s="82"/>
      <c r="O17" s="82"/>
      <c r="P17" s="83"/>
      <c r="Q17" s="248"/>
    </row>
    <row r="18" spans="1:17" ht="14.45" x14ac:dyDescent="0.3">
      <c r="A18" s="49" t="s">
        <v>147</v>
      </c>
      <c r="B18" s="86"/>
      <c r="C18" s="86"/>
      <c r="D18" s="86"/>
      <c r="E18" s="86"/>
      <c r="F18" s="87"/>
      <c r="G18" s="86"/>
      <c r="H18" s="86"/>
      <c r="I18" s="86"/>
      <c r="J18" s="86"/>
      <c r="K18" s="87"/>
      <c r="L18" s="86"/>
      <c r="M18" s="86"/>
      <c r="N18" s="86"/>
      <c r="O18" s="86"/>
      <c r="P18" s="87"/>
      <c r="Q18" s="91">
        <f>SUM(B18:P18)</f>
        <v>0</v>
      </c>
    </row>
    <row r="19" spans="1:17" ht="14.45" x14ac:dyDescent="0.3">
      <c r="A19" s="49" t="s">
        <v>148</v>
      </c>
      <c r="B19" s="86"/>
      <c r="C19" s="86"/>
      <c r="D19" s="86"/>
      <c r="E19" s="86"/>
      <c r="F19" s="87"/>
      <c r="G19" s="86"/>
      <c r="H19" s="86"/>
      <c r="I19" s="86"/>
      <c r="J19" s="86"/>
      <c r="K19" s="87"/>
      <c r="L19" s="86"/>
      <c r="M19" s="86"/>
      <c r="N19" s="86"/>
      <c r="O19" s="86"/>
      <c r="P19" s="87"/>
      <c r="Q19" s="91">
        <f>SUM(B19:P19)</f>
        <v>0</v>
      </c>
    </row>
    <row r="20" spans="1:17" ht="6.75" customHeight="1" x14ac:dyDescent="0.25">
      <c r="A20" s="3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x14ac:dyDescent="0.25">
      <c r="A21" s="35" t="s">
        <v>93</v>
      </c>
      <c r="B21" s="88" t="e">
        <f t="shared" ref="B21:K21" si="1">SUM(B18/B19)</f>
        <v>#DIV/0!</v>
      </c>
      <c r="C21" s="88" t="e">
        <f t="shared" si="1"/>
        <v>#DIV/0!</v>
      </c>
      <c r="D21" s="88" t="e">
        <f t="shared" si="1"/>
        <v>#DIV/0!</v>
      </c>
      <c r="E21" s="88" t="e">
        <f t="shared" si="1"/>
        <v>#DIV/0!</v>
      </c>
      <c r="F21" s="88" t="e">
        <f t="shared" si="1"/>
        <v>#DIV/0!</v>
      </c>
      <c r="G21" s="88" t="e">
        <f t="shared" si="1"/>
        <v>#DIV/0!</v>
      </c>
      <c r="H21" s="88" t="e">
        <f t="shared" si="1"/>
        <v>#DIV/0!</v>
      </c>
      <c r="I21" s="88" t="e">
        <f t="shared" si="1"/>
        <v>#DIV/0!</v>
      </c>
      <c r="J21" s="88" t="e">
        <f t="shared" si="1"/>
        <v>#DIV/0!</v>
      </c>
      <c r="K21" s="88" t="e">
        <f t="shared" si="1"/>
        <v>#DIV/0!</v>
      </c>
      <c r="L21" s="88" t="e">
        <f t="shared" ref="L21:N21" si="2">SUM(L18/L19)</f>
        <v>#DIV/0!</v>
      </c>
      <c r="M21" s="88" t="e">
        <f t="shared" si="2"/>
        <v>#DIV/0!</v>
      </c>
      <c r="N21" s="88" t="e">
        <f t="shared" si="2"/>
        <v>#DIV/0!</v>
      </c>
      <c r="O21" s="88" t="e">
        <f t="shared" ref="O21:P21" si="3">SUM(O18/O19)</f>
        <v>#DIV/0!</v>
      </c>
      <c r="P21" s="88" t="e">
        <f t="shared" si="3"/>
        <v>#DIV/0!</v>
      </c>
      <c r="Q21" s="88" t="e">
        <f>SUM(Q18/Q19)</f>
        <v>#DIV/0!</v>
      </c>
    </row>
    <row r="22" spans="1:17" ht="6.75" customHeight="1" thickBot="1" x14ac:dyDescent="0.3">
      <c r="A22" s="3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5.75" thickBot="1" x14ac:dyDescent="0.3">
      <c r="A23" s="35" t="s">
        <v>94</v>
      </c>
      <c r="B23" s="32"/>
      <c r="C23" s="398">
        <f>SUM(B19:P19)</f>
        <v>0</v>
      </c>
      <c r="D23" s="399"/>
      <c r="E23" s="32"/>
      <c r="F23" s="32"/>
      <c r="G23" s="35" t="s">
        <v>164</v>
      </c>
      <c r="H23" s="32"/>
      <c r="I23" s="414"/>
      <c r="J23" s="415"/>
      <c r="K23" s="32"/>
      <c r="L23" s="32"/>
      <c r="M23" s="32"/>
      <c r="N23" s="32"/>
      <c r="O23" s="32"/>
      <c r="P23" s="32"/>
      <c r="Q23" s="32"/>
    </row>
    <row r="24" spans="1:17" ht="15.75" thickBot="1" x14ac:dyDescent="0.3">
      <c r="A24" s="35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5.75" thickBot="1" x14ac:dyDescent="0.3">
      <c r="A25" s="34" t="s">
        <v>151</v>
      </c>
      <c r="B25" s="395" t="s">
        <v>102</v>
      </c>
      <c r="C25" s="396"/>
      <c r="D25" s="396"/>
      <c r="E25" s="396"/>
      <c r="F25" s="397"/>
      <c r="G25" s="395" t="s">
        <v>103</v>
      </c>
      <c r="H25" s="396"/>
      <c r="I25" s="396"/>
      <c r="J25" s="396"/>
      <c r="K25" s="397"/>
      <c r="L25" s="395" t="s">
        <v>104</v>
      </c>
      <c r="M25" s="396"/>
      <c r="N25" s="396"/>
      <c r="O25" s="396"/>
      <c r="P25" s="397"/>
      <c r="Q25" s="92" t="s">
        <v>12</v>
      </c>
    </row>
    <row r="26" spans="1:17" ht="6.75" customHeight="1" x14ac:dyDescent="0.25">
      <c r="A26" s="35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x14ac:dyDescent="0.25">
      <c r="A27" s="35" t="s">
        <v>49</v>
      </c>
      <c r="B27" s="81"/>
      <c r="C27" s="81"/>
      <c r="D27" s="81"/>
      <c r="E27" s="82"/>
      <c r="F27" s="83"/>
      <c r="G27" s="84"/>
      <c r="H27" s="82"/>
      <c r="I27" s="81"/>
      <c r="J27" s="81"/>
      <c r="K27" s="85"/>
      <c r="L27" s="82"/>
      <c r="M27" s="82"/>
      <c r="N27" s="82"/>
      <c r="O27" s="82"/>
      <c r="P27" s="83"/>
      <c r="Q27" s="36">
        <f>COUNTIF(B27:P27,"&lt;=31")</f>
        <v>0</v>
      </c>
    </row>
    <row r="28" spans="1:17" x14ac:dyDescent="0.25">
      <c r="A28" s="49" t="s">
        <v>147</v>
      </c>
      <c r="B28" s="79"/>
      <c r="C28" s="79"/>
      <c r="D28" s="79"/>
      <c r="E28" s="79"/>
      <c r="F28" s="80"/>
      <c r="G28" s="79"/>
      <c r="H28" s="79"/>
      <c r="I28" s="79"/>
      <c r="J28" s="79"/>
      <c r="K28" s="80"/>
      <c r="L28" s="79"/>
      <c r="M28" s="79"/>
      <c r="N28" s="79"/>
      <c r="O28" s="79"/>
      <c r="P28" s="80"/>
      <c r="Q28" s="37">
        <f>SUM(B28:P28)</f>
        <v>0</v>
      </c>
    </row>
    <row r="29" spans="1:17" ht="30" x14ac:dyDescent="0.25">
      <c r="A29" s="49" t="s">
        <v>148</v>
      </c>
      <c r="B29" s="79"/>
      <c r="C29" s="79"/>
      <c r="D29" s="79"/>
      <c r="E29" s="79"/>
      <c r="F29" s="80"/>
      <c r="G29" s="79"/>
      <c r="H29" s="79"/>
      <c r="I29" s="79"/>
      <c r="J29" s="79"/>
      <c r="K29" s="80"/>
      <c r="L29" s="79"/>
      <c r="M29" s="79"/>
      <c r="N29" s="79"/>
      <c r="O29" s="79"/>
      <c r="P29" s="80"/>
      <c r="Q29" s="37">
        <f>SUM(B29:P29)</f>
        <v>0</v>
      </c>
    </row>
    <row r="30" spans="1:17" ht="6.75" customHeight="1" x14ac:dyDescent="0.25">
      <c r="A30" s="3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35" t="s">
        <v>93</v>
      </c>
      <c r="B31" s="88" t="e">
        <f t="shared" ref="B31:P31" si="4">SUM(B28/B29)</f>
        <v>#DIV/0!</v>
      </c>
      <c r="C31" s="88" t="e">
        <f t="shared" si="4"/>
        <v>#DIV/0!</v>
      </c>
      <c r="D31" s="88" t="e">
        <f t="shared" si="4"/>
        <v>#DIV/0!</v>
      </c>
      <c r="E31" s="88" t="e">
        <f t="shared" si="4"/>
        <v>#DIV/0!</v>
      </c>
      <c r="F31" s="89" t="e">
        <f t="shared" si="4"/>
        <v>#DIV/0!</v>
      </c>
      <c r="G31" s="88" t="e">
        <f t="shared" si="4"/>
        <v>#DIV/0!</v>
      </c>
      <c r="H31" s="88" t="e">
        <f t="shared" si="4"/>
        <v>#DIV/0!</v>
      </c>
      <c r="I31" s="90" t="e">
        <f t="shared" si="4"/>
        <v>#DIV/0!</v>
      </c>
      <c r="J31" s="88" t="e">
        <f t="shared" si="4"/>
        <v>#DIV/0!</v>
      </c>
      <c r="K31" s="89" t="e">
        <f t="shared" si="4"/>
        <v>#DIV/0!</v>
      </c>
      <c r="L31" s="88" t="e">
        <f t="shared" si="4"/>
        <v>#DIV/0!</v>
      </c>
      <c r="M31" s="88" t="e">
        <f t="shared" si="4"/>
        <v>#DIV/0!</v>
      </c>
      <c r="N31" s="88" t="e">
        <f t="shared" si="4"/>
        <v>#DIV/0!</v>
      </c>
      <c r="O31" s="88" t="e">
        <f t="shared" si="4"/>
        <v>#DIV/0!</v>
      </c>
      <c r="P31" s="89" t="e">
        <f t="shared" si="4"/>
        <v>#DIV/0!</v>
      </c>
      <c r="Q31" s="88" t="e">
        <f>SUM(Q28/Q29)</f>
        <v>#DIV/0!</v>
      </c>
    </row>
    <row r="32" spans="1:17" ht="6.75" customHeight="1" thickBot="1" x14ac:dyDescent="0.3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 customHeight="1" thickBot="1" x14ac:dyDescent="0.3">
      <c r="A33" s="35" t="s">
        <v>94</v>
      </c>
      <c r="B33" s="32"/>
      <c r="C33" s="398">
        <f>SUM(B29:P29)</f>
        <v>0</v>
      </c>
      <c r="D33" s="399"/>
      <c r="E33" s="32"/>
      <c r="F33" s="32"/>
      <c r="G33" s="35" t="s">
        <v>165</v>
      </c>
      <c r="H33" s="32"/>
      <c r="I33" s="400">
        <f>SUM(C33/15)</f>
        <v>0</v>
      </c>
      <c r="J33" s="401"/>
      <c r="K33" s="32"/>
      <c r="L33" s="32"/>
      <c r="M33" s="32"/>
      <c r="N33" s="32"/>
      <c r="O33" s="32"/>
      <c r="P33" s="32"/>
      <c r="Q33" s="32"/>
    </row>
    <row r="34" spans="1:17" ht="15.75" thickBot="1" x14ac:dyDescent="0.3">
      <c r="A34" s="35"/>
      <c r="B34" s="32"/>
      <c r="C34" s="93"/>
      <c r="D34" s="93"/>
      <c r="E34" s="32"/>
      <c r="F34" s="32"/>
      <c r="G34" s="35"/>
      <c r="H34" s="32"/>
      <c r="I34" s="94"/>
      <c r="J34" s="94"/>
      <c r="K34" s="32"/>
      <c r="L34" s="32"/>
      <c r="M34" s="32"/>
      <c r="N34" s="32"/>
      <c r="O34" s="32"/>
      <c r="P34" s="32"/>
      <c r="Q34" s="32"/>
    </row>
    <row r="35" spans="1:17" ht="15.75" thickBot="1" x14ac:dyDescent="0.3">
      <c r="A35" s="34" t="s">
        <v>101</v>
      </c>
      <c r="B35" s="395" t="s">
        <v>90</v>
      </c>
      <c r="C35" s="396"/>
      <c r="D35" s="396"/>
      <c r="E35" s="396"/>
      <c r="F35" s="397"/>
      <c r="G35" s="395" t="s">
        <v>91</v>
      </c>
      <c r="H35" s="396"/>
      <c r="I35" s="396"/>
      <c r="J35" s="396"/>
      <c r="K35" s="397"/>
      <c r="L35" s="395" t="s">
        <v>92</v>
      </c>
      <c r="M35" s="396"/>
      <c r="N35" s="396"/>
      <c r="O35" s="396"/>
      <c r="P35" s="397"/>
      <c r="Q35" s="92" t="s">
        <v>12</v>
      </c>
    </row>
    <row r="36" spans="1:17" ht="6.75" customHeight="1" x14ac:dyDescent="0.25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x14ac:dyDescent="0.25">
      <c r="A37" s="35" t="s">
        <v>49</v>
      </c>
      <c r="B37" s="81"/>
      <c r="C37" s="81"/>
      <c r="D37" s="81"/>
      <c r="E37" s="82"/>
      <c r="F37" s="83"/>
      <c r="G37" s="84"/>
      <c r="H37" s="82"/>
      <c r="I37" s="81"/>
      <c r="J37" s="81"/>
      <c r="K37" s="85"/>
      <c r="L37" s="82"/>
      <c r="M37" s="82"/>
      <c r="N37" s="82"/>
      <c r="O37" s="82"/>
      <c r="P37" s="83"/>
      <c r="Q37" s="36">
        <f>COUNTIF(B37:P37,"&lt;=31")</f>
        <v>0</v>
      </c>
    </row>
    <row r="38" spans="1:17" x14ac:dyDescent="0.25">
      <c r="A38" s="49" t="s">
        <v>147</v>
      </c>
      <c r="B38" s="79"/>
      <c r="C38" s="79"/>
      <c r="D38" s="79"/>
      <c r="E38" s="79"/>
      <c r="F38" s="80"/>
      <c r="G38" s="79"/>
      <c r="H38" s="79"/>
      <c r="I38" s="79"/>
      <c r="J38" s="79"/>
      <c r="K38" s="80"/>
      <c r="L38" s="79"/>
      <c r="M38" s="79"/>
      <c r="N38" s="79"/>
      <c r="O38" s="79"/>
      <c r="P38" s="80"/>
      <c r="Q38" s="37">
        <f>SUM(B38:P38)</f>
        <v>0</v>
      </c>
    </row>
    <row r="39" spans="1:17" ht="30" x14ac:dyDescent="0.25">
      <c r="A39" s="49" t="s">
        <v>148</v>
      </c>
      <c r="B39" s="79"/>
      <c r="C39" s="79"/>
      <c r="D39" s="79"/>
      <c r="E39" s="79"/>
      <c r="F39" s="80"/>
      <c r="G39" s="79"/>
      <c r="H39" s="79"/>
      <c r="I39" s="79"/>
      <c r="J39" s="79"/>
      <c r="K39" s="80"/>
      <c r="L39" s="79"/>
      <c r="M39" s="79"/>
      <c r="N39" s="79"/>
      <c r="O39" s="79"/>
      <c r="P39" s="80"/>
      <c r="Q39" s="37">
        <f>SUM(B39:P39)</f>
        <v>0</v>
      </c>
    </row>
    <row r="40" spans="1:17" ht="6.75" customHeight="1" x14ac:dyDescent="0.25">
      <c r="A40" s="3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x14ac:dyDescent="0.25">
      <c r="A41" s="35" t="s">
        <v>93</v>
      </c>
      <c r="B41" s="88" t="e">
        <f t="shared" ref="B41:P41" si="5">SUM(B38/B39)</f>
        <v>#DIV/0!</v>
      </c>
      <c r="C41" s="88" t="e">
        <f t="shared" si="5"/>
        <v>#DIV/0!</v>
      </c>
      <c r="D41" s="88" t="e">
        <f t="shared" si="5"/>
        <v>#DIV/0!</v>
      </c>
      <c r="E41" s="88" t="e">
        <f t="shared" si="5"/>
        <v>#DIV/0!</v>
      </c>
      <c r="F41" s="89" t="e">
        <f t="shared" si="5"/>
        <v>#DIV/0!</v>
      </c>
      <c r="G41" s="88" t="e">
        <f t="shared" si="5"/>
        <v>#DIV/0!</v>
      </c>
      <c r="H41" s="88" t="e">
        <f t="shared" si="5"/>
        <v>#DIV/0!</v>
      </c>
      <c r="I41" s="90" t="e">
        <f t="shared" si="5"/>
        <v>#DIV/0!</v>
      </c>
      <c r="J41" s="88" t="e">
        <f t="shared" si="5"/>
        <v>#DIV/0!</v>
      </c>
      <c r="K41" s="89" t="e">
        <f t="shared" si="5"/>
        <v>#DIV/0!</v>
      </c>
      <c r="L41" s="88" t="e">
        <f t="shared" si="5"/>
        <v>#DIV/0!</v>
      </c>
      <c r="M41" s="88" t="e">
        <f t="shared" si="5"/>
        <v>#DIV/0!</v>
      </c>
      <c r="N41" s="88" t="e">
        <f t="shared" si="5"/>
        <v>#DIV/0!</v>
      </c>
      <c r="O41" s="88" t="e">
        <f t="shared" si="5"/>
        <v>#DIV/0!</v>
      </c>
      <c r="P41" s="89" t="e">
        <f t="shared" si="5"/>
        <v>#DIV/0!</v>
      </c>
      <c r="Q41" s="88" t="e">
        <f>SUM(Q38/Q39)</f>
        <v>#DIV/0!</v>
      </c>
    </row>
    <row r="42" spans="1:17" ht="6.75" customHeight="1" thickBot="1" x14ac:dyDescent="0.3">
      <c r="A42" s="3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5" customHeight="1" thickBot="1" x14ac:dyDescent="0.3">
      <c r="A43" s="35" t="s">
        <v>94</v>
      </c>
      <c r="B43" s="32"/>
      <c r="C43" s="398">
        <f>SUM(B39:P39)</f>
        <v>0</v>
      </c>
      <c r="D43" s="399"/>
      <c r="E43" s="32"/>
      <c r="F43" s="32"/>
      <c r="G43" s="35" t="s">
        <v>166</v>
      </c>
      <c r="H43" s="32"/>
      <c r="I43" s="400">
        <f>SUM(C43/15)</f>
        <v>0</v>
      </c>
      <c r="J43" s="401"/>
      <c r="K43" s="32"/>
      <c r="L43" s="32"/>
      <c r="M43" s="32"/>
      <c r="N43" s="32"/>
      <c r="O43" s="32"/>
      <c r="P43" s="32"/>
      <c r="Q43" s="32"/>
    </row>
    <row r="44" spans="1:17" ht="15.75" thickBot="1" x14ac:dyDescent="0.3">
      <c r="A44" s="35"/>
      <c r="B44" s="32"/>
      <c r="C44" s="93"/>
      <c r="D44" s="93"/>
      <c r="E44" s="32"/>
      <c r="F44" s="32"/>
      <c r="G44" s="35"/>
      <c r="H44" s="32"/>
      <c r="I44" s="94"/>
      <c r="J44" s="94"/>
      <c r="K44" s="32"/>
      <c r="L44" s="32"/>
      <c r="M44" s="32"/>
      <c r="N44" s="32"/>
      <c r="O44" s="32"/>
      <c r="P44" s="32"/>
      <c r="Q44" s="32"/>
    </row>
    <row r="45" spans="1:17" ht="15.75" thickBot="1" x14ac:dyDescent="0.3">
      <c r="A45" s="38" t="s">
        <v>112</v>
      </c>
      <c r="B45" s="32"/>
      <c r="C45" s="32"/>
      <c r="D45" s="32"/>
      <c r="E45" s="32"/>
      <c r="F45" s="32"/>
      <c r="G45" s="35"/>
      <c r="H45" s="32"/>
      <c r="I45" s="410">
        <f>SUM(I13+I23+I33+I43)/4</f>
        <v>0</v>
      </c>
      <c r="J45" s="411"/>
      <c r="K45" s="32"/>
      <c r="L45" s="32"/>
      <c r="M45" s="32"/>
      <c r="N45" s="32"/>
      <c r="O45" s="32"/>
      <c r="P45" s="32"/>
      <c r="Q45" s="32"/>
    </row>
    <row r="46" spans="1:17" ht="6" customHeight="1" thickBot="1" x14ac:dyDescent="0.3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5.75" thickBot="1" x14ac:dyDescent="0.3">
      <c r="A47" s="38" t="s">
        <v>155</v>
      </c>
      <c r="B47" s="32"/>
      <c r="C47" s="32"/>
      <c r="D47" s="32"/>
      <c r="E47" s="32"/>
      <c r="F47" s="32"/>
      <c r="G47" s="32"/>
      <c r="H47" s="32"/>
      <c r="I47" s="412" t="e">
        <f>SUM(Q11+Q21+Q31+Q41)/4</f>
        <v>#DIV/0!</v>
      </c>
      <c r="J47" s="413"/>
      <c r="K47" s="32"/>
      <c r="L47" s="32"/>
      <c r="M47" s="32"/>
      <c r="N47" s="32"/>
      <c r="O47" s="32"/>
      <c r="P47" s="32"/>
      <c r="Q47" s="32"/>
    </row>
  </sheetData>
  <mergeCells count="24">
    <mergeCell ref="I45:J45"/>
    <mergeCell ref="I47:J47"/>
    <mergeCell ref="C23:D23"/>
    <mergeCell ref="I23:J23"/>
    <mergeCell ref="B25:F25"/>
    <mergeCell ref="G25:K25"/>
    <mergeCell ref="B35:F35"/>
    <mergeCell ref="G35:K35"/>
    <mergeCell ref="B15:F15"/>
    <mergeCell ref="G15:K15"/>
    <mergeCell ref="L15:P15"/>
    <mergeCell ref="A1:Q1"/>
    <mergeCell ref="B2:F2"/>
    <mergeCell ref="B5:F5"/>
    <mergeCell ref="G5:K5"/>
    <mergeCell ref="L5:P5"/>
    <mergeCell ref="C13:D13"/>
    <mergeCell ref="I13:J13"/>
    <mergeCell ref="L35:P35"/>
    <mergeCell ref="C43:D43"/>
    <mergeCell ref="I43:J43"/>
    <mergeCell ref="L25:P25"/>
    <mergeCell ref="C33:D33"/>
    <mergeCell ref="I33:J3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SP Evaluation Form</vt:lpstr>
      <vt:lpstr>Advancement Progress</vt:lpstr>
      <vt:lpstr>Attendance</vt:lpstr>
      <vt:lpstr>Attendance!Print_Area</vt:lpstr>
      <vt:lpstr>'SP Evaluation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</dc:creator>
  <cp:lastModifiedBy>Carol</cp:lastModifiedBy>
  <cp:lastPrinted>2017-06-24T08:11:24Z</cp:lastPrinted>
  <dcterms:created xsi:type="dcterms:W3CDTF">2015-06-07T11:28:22Z</dcterms:created>
  <dcterms:modified xsi:type="dcterms:W3CDTF">2017-07-04T13:31:23Z</dcterms:modified>
</cp:coreProperties>
</file>